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I047-SKJF\Abteilung1\Referat14\Intern\4a_SGBIX\Vertragskommission SGB IX\Sitzungen 2025\2025-06-27\"/>
    </mc:Choice>
  </mc:AlternateContent>
  <bookViews>
    <workbookView xWindow="0" yWindow="435" windowWidth="19440" windowHeight="10065" activeTab="1"/>
  </bookViews>
  <sheets>
    <sheet name="Antrags-Deckblatt" sheetId="1" r:id="rId1"/>
    <sheet name="Kalkulierte Auslastung" sheetId="2" r:id="rId2"/>
    <sheet name="Personalbogen" sheetId="3" r:id="rId3"/>
    <sheet name="Kostenkalkulation" sheetId="4" r:id="rId4"/>
    <sheet name="Entgeltberechnung" sheetId="5" r:id="rId5"/>
  </sheets>
  <definedNames>
    <definedName name="_xlnm.Print_Area" localSheetId="0">'Antrags-Deckblatt'!$B$2:$I$51</definedName>
    <definedName name="_xlnm.Print_Area" localSheetId="4">Entgeltberechnung!$B$1:$G$58</definedName>
    <definedName name="_xlnm.Print_Area" localSheetId="1">'Kalkulierte Auslastung'!$B$2:$K$40</definedName>
    <definedName name="_xlnm.Print_Area" localSheetId="2">Personalbogen!$B$2:$F$58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2" l="1"/>
  <c r="O69" i="4" l="1"/>
  <c r="H70" i="4"/>
  <c r="J70" i="4"/>
  <c r="L70" i="4"/>
  <c r="N70" i="4"/>
  <c r="J68" i="4"/>
  <c r="L68" i="4"/>
  <c r="N68" i="4"/>
  <c r="N71" i="4"/>
  <c r="L71" i="4"/>
  <c r="J71" i="4"/>
  <c r="H71" i="4"/>
  <c r="H68" i="4"/>
  <c r="L72" i="4" l="1"/>
  <c r="N72" i="4"/>
  <c r="E13" i="2"/>
  <c r="E27" i="3" l="1"/>
  <c r="D27" i="3"/>
  <c r="J13" i="2"/>
  <c r="F21" i="3" l="1"/>
  <c r="H72" i="4" l="1"/>
  <c r="O72" i="4"/>
  <c r="J72" i="4"/>
  <c r="F72" i="4"/>
  <c r="F12" i="4"/>
  <c r="J12" i="4" s="1"/>
  <c r="F13" i="3"/>
  <c r="F16" i="3"/>
  <c r="F17" i="3"/>
  <c r="F18" i="3"/>
  <c r="F19" i="3"/>
  <c r="F20" i="3"/>
  <c r="F22" i="3"/>
  <c r="F23" i="3"/>
  <c r="F24" i="3"/>
  <c r="F25" i="3"/>
  <c r="F26" i="3"/>
  <c r="F30" i="3"/>
  <c r="F31" i="3"/>
  <c r="F33" i="3"/>
  <c r="F34" i="3"/>
  <c r="F36" i="3"/>
  <c r="F37" i="3"/>
  <c r="F40" i="3"/>
  <c r="F41" i="3"/>
  <c r="F42" i="3"/>
  <c r="F43" i="3"/>
  <c r="F44" i="3"/>
  <c r="F47" i="3"/>
  <c r="F48" i="3"/>
  <c r="F51" i="3"/>
  <c r="F52" i="3"/>
  <c r="F55" i="3"/>
  <c r="F56" i="3"/>
  <c r="F11" i="3"/>
  <c r="F37" i="2"/>
  <c r="F36" i="2"/>
  <c r="F65" i="4"/>
  <c r="E45" i="3"/>
  <c r="F13" i="4" s="1"/>
  <c r="E38" i="3"/>
  <c r="F14" i="4" s="1"/>
  <c r="E49" i="3"/>
  <c r="E53" i="3"/>
  <c r="E57" i="3"/>
  <c r="F16" i="4" s="1"/>
  <c r="F32" i="4"/>
  <c r="F41" i="4"/>
  <c r="D38" i="3"/>
  <c r="D45" i="3"/>
  <c r="D49" i="3"/>
  <c r="D53" i="3"/>
  <c r="D57" i="3"/>
  <c r="J19" i="4"/>
  <c r="J18" i="4"/>
  <c r="J17" i="4"/>
  <c r="O21" i="4"/>
  <c r="O52" i="4"/>
  <c r="O53" i="4"/>
  <c r="O54" i="4"/>
  <c r="O55" i="4"/>
  <c r="O56" i="4"/>
  <c r="O57" i="4"/>
  <c r="O58" i="4"/>
  <c r="O59" i="4"/>
  <c r="O60" i="4"/>
  <c r="O61" i="4"/>
  <c r="O62" i="4"/>
  <c r="N32" i="4"/>
  <c r="N41" i="4"/>
  <c r="J23" i="4"/>
  <c r="J24" i="4"/>
  <c r="J25" i="4"/>
  <c r="J26" i="4"/>
  <c r="J27" i="4"/>
  <c r="J28" i="4"/>
  <c r="J29" i="4"/>
  <c r="J30" i="4"/>
  <c r="J31" i="4"/>
  <c r="J34" i="4"/>
  <c r="J35" i="4"/>
  <c r="J36" i="4"/>
  <c r="J38" i="4"/>
  <c r="J39" i="4"/>
  <c r="J40" i="4"/>
  <c r="H23" i="4"/>
  <c r="H24" i="4"/>
  <c r="H25" i="4"/>
  <c r="H26" i="4"/>
  <c r="H27" i="4"/>
  <c r="H28" i="4"/>
  <c r="H29" i="4"/>
  <c r="H30" i="4"/>
  <c r="H31" i="4"/>
  <c r="H34" i="4"/>
  <c r="H35" i="4"/>
  <c r="H36" i="4"/>
  <c r="H38" i="4"/>
  <c r="H39" i="4"/>
  <c r="H40" i="4"/>
  <c r="L23" i="4"/>
  <c r="L24" i="4"/>
  <c r="L25" i="4"/>
  <c r="L26" i="4"/>
  <c r="L27" i="4"/>
  <c r="L28" i="4"/>
  <c r="L29" i="4"/>
  <c r="L30" i="4"/>
  <c r="L31" i="4"/>
  <c r="L34" i="4"/>
  <c r="L35" i="4"/>
  <c r="L36" i="4"/>
  <c r="L38" i="4"/>
  <c r="L39" i="4"/>
  <c r="L40" i="4"/>
  <c r="D7" i="4"/>
  <c r="D4" i="5" s="1"/>
  <c r="D4" i="4"/>
  <c r="D46" i="4" s="1"/>
  <c r="G22" i="2"/>
  <c r="D15" i="2"/>
  <c r="F15" i="2" s="1"/>
  <c r="I15" i="2"/>
  <c r="G7" i="4" s="1"/>
  <c r="D6" i="2"/>
  <c r="E4" i="2"/>
  <c r="P33" i="4"/>
  <c r="D4" i="3"/>
  <c r="C6" i="3"/>
  <c r="E58" i="3" l="1"/>
  <c r="H41" i="4"/>
  <c r="D58" i="3"/>
  <c r="L41" i="4"/>
  <c r="F15" i="4"/>
  <c r="J15" i="4" s="1"/>
  <c r="J41" i="4"/>
  <c r="E15" i="2"/>
  <c r="D48" i="4"/>
  <c r="H32" i="4"/>
  <c r="O65" i="4"/>
  <c r="O73" i="4" s="1"/>
  <c r="F16" i="5" s="1"/>
  <c r="B41" i="5" s="1"/>
  <c r="J32" i="4"/>
  <c r="L32" i="4"/>
  <c r="L12" i="4"/>
  <c r="H12" i="4"/>
  <c r="L16" i="4"/>
  <c r="J16" i="4"/>
  <c r="N14" i="4"/>
  <c r="N21" i="4" s="1"/>
  <c r="N42" i="4" s="1"/>
  <c r="N73" i="4" s="1"/>
  <c r="F14" i="5" s="1"/>
  <c r="B35" i="5" s="1"/>
  <c r="L14" i="4"/>
  <c r="H16" i="4"/>
  <c r="J13" i="4"/>
  <c r="L13" i="4"/>
  <c r="H13" i="4"/>
  <c r="E24" i="2"/>
  <c r="J15" i="2"/>
  <c r="G24" i="2"/>
  <c r="D2" i="5"/>
  <c r="K18" i="4" l="1"/>
  <c r="K17" i="4"/>
  <c r="L17" i="4" s="1"/>
  <c r="H15" i="4"/>
  <c r="D23" i="5"/>
  <c r="D41" i="5" s="1"/>
  <c r="K15" i="2"/>
  <c r="L15" i="4"/>
  <c r="K19" i="4"/>
  <c r="L19" i="4" s="1"/>
  <c r="F21" i="4"/>
  <c r="F42" i="4" s="1"/>
  <c r="F73" i="4" s="1"/>
  <c r="F33" i="2"/>
  <c r="F34" i="2"/>
  <c r="F28" i="2"/>
  <c r="F35" i="2"/>
  <c r="J21" i="4"/>
  <c r="J42" i="4" s="1"/>
  <c r="J73" i="4" s="1"/>
  <c r="L18" i="4"/>
  <c r="G18" i="4"/>
  <c r="H18" i="4" s="1"/>
  <c r="F24" i="2"/>
  <c r="H7" i="4"/>
  <c r="P69" i="4" s="1"/>
  <c r="G17" i="4" l="1"/>
  <c r="H17" i="4" s="1"/>
  <c r="D35" i="5"/>
  <c r="F35" i="5" s="1"/>
  <c r="D49" i="5" s="1"/>
  <c r="D29" i="5"/>
  <c r="F41" i="5"/>
  <c r="P70" i="4"/>
  <c r="P68" i="4"/>
  <c r="G19" i="4"/>
  <c r="H19" i="4" s="1"/>
  <c r="H21" i="4" s="1"/>
  <c r="H42" i="4" s="1"/>
  <c r="H73" i="4" s="1"/>
  <c r="F10" i="5" s="1"/>
  <c r="B23" i="5" s="1"/>
  <c r="F23" i="5" s="1"/>
  <c r="P54" i="4"/>
  <c r="P26" i="4"/>
  <c r="P17" i="4"/>
  <c r="L21" i="4"/>
  <c r="L42" i="4" s="1"/>
  <c r="L73" i="4" s="1"/>
  <c r="F12" i="5" s="1"/>
  <c r="B29" i="5" s="1"/>
  <c r="F29" i="5" s="1"/>
  <c r="C49" i="5" s="1"/>
  <c r="P12" i="4"/>
  <c r="P34" i="4"/>
  <c r="P52" i="4"/>
  <c r="P57" i="4"/>
  <c r="P37" i="4"/>
  <c r="P15" i="4"/>
  <c r="P61" i="4"/>
  <c r="P31" i="4"/>
  <c r="P60" i="4"/>
  <c r="P35" i="4"/>
  <c r="P71" i="4"/>
  <c r="P24" i="4"/>
  <c r="P36" i="4"/>
  <c r="P55" i="4"/>
  <c r="P25" i="4"/>
  <c r="P58" i="4"/>
  <c r="P14" i="4"/>
  <c r="P23" i="4"/>
  <c r="P56" i="4"/>
  <c r="P30" i="4"/>
  <c r="P62" i="4"/>
  <c r="P13" i="4"/>
  <c r="P27" i="4"/>
  <c r="P38" i="4"/>
  <c r="P19" i="4"/>
  <c r="P18" i="4"/>
  <c r="P40" i="4"/>
  <c r="P39" i="4"/>
  <c r="P16" i="4"/>
  <c r="P28" i="4"/>
  <c r="P53" i="4"/>
  <c r="P59" i="4"/>
  <c r="P29" i="4"/>
  <c r="P72" i="4" l="1"/>
  <c r="B49" i="5"/>
  <c r="P21" i="4"/>
  <c r="P65" i="4"/>
  <c r="P41" i="4"/>
  <c r="P32" i="4"/>
  <c r="E49" i="5"/>
  <c r="F58" i="5" l="1"/>
  <c r="F49" i="5"/>
  <c r="B58" i="5" s="1"/>
  <c r="C58" i="5"/>
  <c r="E58" i="5"/>
  <c r="P42" i="4"/>
  <c r="P73" i="4" s="1"/>
  <c r="D58" i="5" l="1"/>
</calcChain>
</file>

<file path=xl/sharedStrings.xml><?xml version="1.0" encoding="utf-8"?>
<sst xmlns="http://schemas.openxmlformats.org/spreadsheetml/2006/main" count="261" uniqueCount="219">
  <si>
    <t>Straße</t>
  </si>
  <si>
    <t>PLZ/Ort</t>
  </si>
  <si>
    <t>E-Mail-Adresse</t>
  </si>
  <si>
    <t>Status</t>
  </si>
  <si>
    <t>freigemeinnützig</t>
  </si>
  <si>
    <t>1.</t>
  </si>
  <si>
    <t>2.</t>
  </si>
  <si>
    <t>3.</t>
  </si>
  <si>
    <t>Tel.:</t>
  </si>
  <si>
    <t>Gesamt</t>
  </si>
  <si>
    <t>bis</t>
  </si>
  <si>
    <t>für das Jahr</t>
  </si>
  <si>
    <t>%-Anteil</t>
  </si>
  <si>
    <t>Belegtage p.a.</t>
  </si>
  <si>
    <t>Kostenarten</t>
  </si>
  <si>
    <t>Kosten</t>
  </si>
  <si>
    <t>Wert</t>
  </si>
  <si>
    <t>1.1   Geschäftsführung/Verwaltung</t>
  </si>
  <si>
    <t>Summe Personalaufwand</t>
  </si>
  <si>
    <t>2.  Sachaufwand</t>
  </si>
  <si>
    <t>2.1   Lebensmittel</t>
  </si>
  <si>
    <t>.............................</t>
  </si>
  <si>
    <t>Summe Sachaufwand</t>
  </si>
  <si>
    <t>3.1   Küche</t>
  </si>
  <si>
    <t>3.2   Reinigung</t>
  </si>
  <si>
    <t>3.3   Wäsche</t>
  </si>
  <si>
    <t>3.4   Zentralverwaltung</t>
  </si>
  <si>
    <t>3.4.1 Personalaufwand</t>
  </si>
  <si>
    <t>3.4.2 Sachaufwand</t>
  </si>
  <si>
    <t>3.5   Sonstiges (bitte erläutern)</t>
  </si>
  <si>
    <t>Summe Fremdleistungen</t>
  </si>
  <si>
    <t>4.1   Instandhaltung und Instandsetzung</t>
  </si>
  <si>
    <t>4.2   Fremdkapitalzinsen</t>
  </si>
  <si>
    <t>4.3   Eigenkapitalzinsen</t>
  </si>
  <si>
    <t>4.4   Mieten, Pachten u. sonst. Nutzungsentgelte</t>
  </si>
  <si>
    <t>4.5   AfA Gebäude</t>
  </si>
  <si>
    <t>4.6   AfA Außenanlagen</t>
  </si>
  <si>
    <t>4.7   AfA Technische Anlagen und Einbauten</t>
  </si>
  <si>
    <t>4.8   AfA Inventar</t>
  </si>
  <si>
    <t>4.9   AfA Fuhrpark</t>
  </si>
  <si>
    <t>4.10 PKW - Leasing</t>
  </si>
  <si>
    <t>4.11 GWG</t>
  </si>
  <si>
    <t>Summe Investitionsaufwand</t>
  </si>
  <si>
    <t>5.1   Verpflegung</t>
  </si>
  <si>
    <t>5.2   Unterkunft / Miete</t>
  </si>
  <si>
    <t>5.4   Sonstige Einnahmen (bitte erläutern)</t>
  </si>
  <si>
    <t>Summe Abzüge</t>
  </si>
  <si>
    <t>GESAMTKOSTEN NETTO:</t>
  </si>
  <si>
    <t>Funktion / Qualifikation</t>
  </si>
  <si>
    <t>1.  Geschäftsführung/Verwaltung</t>
  </si>
  <si>
    <t>2.  Fachliche Leitung/Koordination</t>
  </si>
  <si>
    <t>3.1   Sozialpädagogen/Sozialarbeiter</t>
  </si>
  <si>
    <t>3.2   Erzieher</t>
  </si>
  <si>
    <t>3.3   Heilpädagogen</t>
  </si>
  <si>
    <t>3.4   Pflegefachkräfte</t>
  </si>
  <si>
    <t>3.6   Heilerziehungspfleger</t>
  </si>
  <si>
    <t>4.5  Sonstiges Personal (bitte erläutern)</t>
  </si>
  <si>
    <t>Summe Übergreifende Fachdienste</t>
  </si>
  <si>
    <t>Summe Hauswirtschaft und Reinigung</t>
  </si>
  <si>
    <t>Summe Küchenpersonal</t>
  </si>
  <si>
    <t>Summe Technische Dienste</t>
  </si>
  <si>
    <t>Gesamtsumme</t>
  </si>
  <si>
    <t>Investitionen</t>
  </si>
  <si>
    <t>GP</t>
  </si>
  <si>
    <t>5.3   Erstattungen, Rückvergütungen (bitte erläutern)</t>
  </si>
  <si>
    <t>/</t>
  </si>
  <si>
    <t xml:space="preserve"> /</t>
  </si>
  <si>
    <t>Btg</t>
  </si>
  <si>
    <t>für den Zeitraum vom</t>
  </si>
  <si>
    <t>3.8   Zivildienstleistende/freiw. Soziales Jahr</t>
  </si>
  <si>
    <t>Summe Nachtdienste</t>
  </si>
  <si>
    <t>Summe Tagesdienste</t>
  </si>
  <si>
    <t>7.  Kostenkalkulation</t>
  </si>
  <si>
    <t>8. Berechnung der Entgelte</t>
  </si>
  <si>
    <t>8.1 Teilsummen</t>
  </si>
  <si>
    <t>3.5   Pflegehelferin/-helfer</t>
  </si>
  <si>
    <t>Entgeltantrag</t>
  </si>
  <si>
    <t>4.1  Belegung nach Hilfebedarfsgruppen</t>
  </si>
  <si>
    <t>durchschn. Pers.-Schl.</t>
  </si>
  <si>
    <t>Geschäftsführung/Verwaltung</t>
  </si>
  <si>
    <t>Sonstige</t>
  </si>
  <si>
    <t>Summe der Betriebskosten (1 bis 3)</t>
  </si>
  <si>
    <t>Grundpauschale</t>
  </si>
  <si>
    <t>gewichtet</t>
  </si>
  <si>
    <t>ungewichtet</t>
  </si>
  <si>
    <t>Maßnahmepauschalen</t>
  </si>
  <si>
    <t>per annum</t>
  </si>
  <si>
    <t>noch   7.  Kostenkalkulation</t>
  </si>
  <si>
    <t>8.2  Berechnung der Grundpauschale (GP)</t>
  </si>
  <si>
    <t xml:space="preserve"> Kosten GP</t>
  </si>
  <si>
    <t>8.4   Berechnung der Ergänzungspauschale (Erg.-Pauschale)</t>
  </si>
  <si>
    <t>Erg.-Pauschale</t>
  </si>
  <si>
    <t>5.1  Leistungstypen/Leistungsbereich</t>
  </si>
  <si>
    <t>Personenzahl</t>
  </si>
  <si>
    <t>3.  Erziehung, Betreuung, Pflege</t>
  </si>
  <si>
    <t xml:space="preserve">6.  Personalbogen </t>
  </si>
  <si>
    <t>nach HBG gewichtet</t>
  </si>
  <si>
    <t>nach HBG ungewichtet</t>
  </si>
  <si>
    <t>5.  Abzüge für einrichtungsfremde Leistungen</t>
  </si>
  <si>
    <t>Teilsumme Grundpauschale (GP)</t>
  </si>
  <si>
    <t>Kosten Erg.-Pauschale</t>
  </si>
  <si>
    <t>8.5   Berechnung des Investitionsbetrages</t>
  </si>
  <si>
    <t>Kosten Investitionsbetrag</t>
  </si>
  <si>
    <t>privat-gewerblich</t>
  </si>
  <si>
    <t>Auslast. %</t>
  </si>
  <si>
    <t xml:space="preserve">Pers.Schl. </t>
  </si>
  <si>
    <t xml:space="preserve">     Stellen</t>
  </si>
  <si>
    <t>Plan-Belegung</t>
  </si>
  <si>
    <t>Hauswirtschaft/Reinigung/Küche</t>
  </si>
  <si>
    <t>(haus-) technische Dienste</t>
  </si>
  <si>
    <t>und übergr. Fachdienste</t>
  </si>
  <si>
    <t>inkl. fachl. Leitung/Koordination</t>
  </si>
  <si>
    <t>*</t>
  </si>
  <si>
    <t>letzten 12 Mon. vor Antr.Zeitpunkt)</t>
  </si>
  <si>
    <t>für Jahr/e</t>
  </si>
  <si>
    <t>Ergänzungs-Pauschale</t>
  </si>
  <si>
    <t>Grund-Pauschale</t>
  </si>
  <si>
    <t>Invest.-Betrag</t>
  </si>
  <si>
    <t>Planbelegung</t>
  </si>
  <si>
    <t>Tage</t>
  </si>
  <si>
    <t>Pers.</t>
  </si>
  <si>
    <t xml:space="preserve">
durchschn.
Kosten p.P.u.T.</t>
  </si>
  <si>
    <t>Ergänzungs-pauschale</t>
  </si>
  <si>
    <t xml:space="preserve"> Plan-Belegtage</t>
  </si>
  <si>
    <t>GP/PuT</t>
  </si>
  <si>
    <t>Invest.Betrag</t>
  </si>
  <si>
    <t>gesamt</t>
  </si>
  <si>
    <t>Abschlag</t>
  </si>
  <si>
    <t>Abwesenheits-</t>
  </si>
  <si>
    <t xml:space="preserve">4.  Investitionsaufwand </t>
  </si>
  <si>
    <t xml:space="preserve"> Kapazität:</t>
  </si>
  <si>
    <t>Plätze</t>
  </si>
  <si>
    <t>5.2.</t>
  </si>
  <si>
    <t>Leistungsbereich Betreuung</t>
  </si>
  <si>
    <t>Leistungsbereiche Verwaltung, Hauswirtschaft, Technik</t>
  </si>
  <si>
    <t>Tagdienst</t>
  </si>
  <si>
    <t>Nachtdienst</t>
  </si>
  <si>
    <t>EP/PuT</t>
  </si>
  <si>
    <t>IB/PuT</t>
  </si>
  <si>
    <t>9.  Ermittlung des Einrichtungsentgeltes (Gesamt/Person/Tag)</t>
  </si>
  <si>
    <t>Planwerte/Kalkulation</t>
  </si>
  <si>
    <t>Personalkostenkalkulation</t>
  </si>
  <si>
    <t>3.   Zentrale Leistungen und Fremdbezüge</t>
  </si>
  <si>
    <t>1.5   Technische Dienste</t>
  </si>
  <si>
    <t>2.3   Energie, Wasser, Brennstoffe</t>
  </si>
  <si>
    <t>2.4   Betriebskosten Fuhrpark</t>
  </si>
  <si>
    <t>2.5   Wirtschaftsbedarf</t>
  </si>
  <si>
    <t>2.6   Verwaltungsbedarf</t>
  </si>
  <si>
    <t>2.7   Betreuungssachaufwendungen</t>
  </si>
  <si>
    <t>1.3   Nachtdienst</t>
  </si>
  <si>
    <t>2.2   Steuern, Abgaben, Versicherungen, Beiträge (ohne BG)</t>
  </si>
  <si>
    <r>
      <t xml:space="preserve">1.  Personalaufwand </t>
    </r>
    <r>
      <rPr>
        <sz val="8"/>
        <rFont val="Arial"/>
        <family val="2"/>
      </rPr>
      <t>(inkl. aller Personalnebenkosten)</t>
    </r>
  </si>
  <si>
    <t>Anzahl Planstellen</t>
  </si>
  <si>
    <t>3.9   Praktikanten</t>
  </si>
  <si>
    <t>1.4    Hauswirtschaft (Küche, Reinigung)</t>
  </si>
  <si>
    <t xml:space="preserve">Einr.Entgelt </t>
  </si>
  <si>
    <t>Nachtwachen</t>
  </si>
  <si>
    <t>2.8  Sonstiges (bitte erläutern)</t>
  </si>
  <si>
    <t>bitte nur grüne Felder ausfüllen und Formeln unverändert belassen</t>
  </si>
  <si>
    <t xml:space="preserve">n a c h r i c h t l i c h </t>
  </si>
  <si>
    <t>GP Abwesenheit</t>
  </si>
  <si>
    <t>MP Abwesenheit</t>
  </si>
  <si>
    <t>Antragseingang</t>
  </si>
  <si>
    <t>vom Kostenträger auszufüllen</t>
  </si>
  <si>
    <t>Einrichtungskennzeichen</t>
  </si>
  <si>
    <t>Kosten pro VZÄ</t>
  </si>
  <si>
    <t>Umrechnung</t>
  </si>
  <si>
    <t>1.6   Beiträge zur Berufgenossenschaft</t>
  </si>
  <si>
    <t>1.7   Fortbildung, Supervision</t>
  </si>
  <si>
    <t>1.8   Personalgemeinkosten (bitte erläutern)</t>
  </si>
  <si>
    <t>3.7   Ergotherapeuten</t>
  </si>
  <si>
    <t>3.10</t>
  </si>
  <si>
    <t>3.11</t>
  </si>
  <si>
    <t>4. Nachtdienste</t>
  </si>
  <si>
    <t>4.1   Rufbereitschaft</t>
  </si>
  <si>
    <t>4.1.1   Fachkräfte</t>
  </si>
  <si>
    <t>4.1.2   Hilfskräfte</t>
  </si>
  <si>
    <t>4.2   Nachtbereitschaft (Präsenz)</t>
  </si>
  <si>
    <t>4.2.1   Fachkräfte</t>
  </si>
  <si>
    <t>4.2.2   Hilfskräfte</t>
  </si>
  <si>
    <t>4.3   Nachtwache</t>
  </si>
  <si>
    <t>4.3.1   Fachkräfte</t>
  </si>
  <si>
    <t>4.3.2   Hilfskräfte</t>
  </si>
  <si>
    <t>5.  Übergreifende Fachdienste</t>
  </si>
  <si>
    <t>5.1  Psychologen, Diplompädagogen</t>
  </si>
  <si>
    <t>5.2  Sozial- und Heilpädagogen</t>
  </si>
  <si>
    <t>5.3  Sozialarbeiter</t>
  </si>
  <si>
    <t>5.4  Beschäftigungstherapeuten</t>
  </si>
  <si>
    <t>6.  Reinigung</t>
  </si>
  <si>
    <t>6.1   Fachkräfte</t>
  </si>
  <si>
    <t>6.2   Hilfskräfte</t>
  </si>
  <si>
    <t>7.  Küchenpersonal</t>
  </si>
  <si>
    <t>7.1  Fachkräfte</t>
  </si>
  <si>
    <t>7.2  Hilfskräfte</t>
  </si>
  <si>
    <t>8.  Technische Dienste</t>
  </si>
  <si>
    <t>8.1   Hausmeister</t>
  </si>
  <si>
    <t>8.2   Handwerker</t>
  </si>
  <si>
    <t>1.2   Erziehung, Betreuung, Pflege (Tagesdienst) incl. Leitg./Koord.</t>
  </si>
  <si>
    <t>Name der Leistungsangebots:</t>
  </si>
  <si>
    <t>Antrag und Unterlagen zur Verhandlung von Entgelten nach dem SGB IX</t>
  </si>
  <si>
    <t>25% G/M-P</t>
  </si>
  <si>
    <t>10. Vergütung bei vorübergehender Abwesenheit</t>
  </si>
  <si>
    <t>Name des Leistungsangebots</t>
  </si>
  <si>
    <t>Träger des Leistungsangebots / Rechtsform</t>
  </si>
  <si>
    <r>
      <t>Ist-Belegung</t>
    </r>
    <r>
      <rPr>
        <sz val="9"/>
        <rFont val="Arial"/>
        <family val="2"/>
      </rPr>
      <t xml:space="preserve"> (Durchschnitt der</t>
    </r>
  </si>
  <si>
    <t>im Vereinbarungszeitraum</t>
  </si>
  <si>
    <t>5.  Ermittlung der Personalausstattung</t>
  </si>
  <si>
    <t>4.  Kapazität / Auslastung</t>
  </si>
  <si>
    <t>Name des Leistungsangebots:</t>
  </si>
  <si>
    <t>gew. MP/PuT/</t>
  </si>
  <si>
    <t>Kosten MP</t>
  </si>
  <si>
    <t>Teilsumme der Maßnahmepauschale</t>
  </si>
  <si>
    <t>Teilsumme der Ergänzungpauschale</t>
  </si>
  <si>
    <t>Teilsumme des Investitionsbetrags</t>
  </si>
  <si>
    <t>MP</t>
  </si>
  <si>
    <t>vergütung Ges.</t>
  </si>
  <si>
    <t>Rahmenleistungsbeschreibung</t>
  </si>
  <si>
    <t>für Wohnformen nach § 113 i.V.m. § 78 SGB IX i.V.m. 134 SGB IX</t>
  </si>
  <si>
    <t>8.3  Berechnung der Maßnahmepauschale (MP)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</si>
</sst>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\ mmmm\ yyyy"/>
    <numFmt numFmtId="166" formatCode="#,##0.00\ &quot;€&quot;"/>
    <numFmt numFmtId="167" formatCode="#,##0.00\ &quot;DM&quot;"/>
    <numFmt numFmtId="168" formatCode="#,##0\ &quot;€&quot;"/>
    <numFmt numFmtId="169" formatCode="&quot;1 zu &quot;0.00"/>
    <numFmt numFmtId="170" formatCode="#,##0.00&quot; VK&quot;"/>
    <numFmt numFmtId="171" formatCode="#,##0.0"/>
    <numFmt numFmtId="172" formatCode="#,##0.00&quot; VK  *&quot;"/>
  </numFmts>
  <fonts count="27" x14ac:knownFonts="1">
    <font>
      <sz val="9"/>
      <name val="Arial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9"/>
      <color indexed="1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8"/>
      <color indexed="10"/>
      <name val="Arial"/>
      <family val="2"/>
    </font>
    <font>
      <u/>
      <sz val="9"/>
      <color indexed="12"/>
      <name val="Arial"/>
      <family val="2"/>
    </font>
    <font>
      <b/>
      <sz val="10.5"/>
      <name val="Arial"/>
      <family val="2"/>
    </font>
    <font>
      <i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FF0000"/>
      <name val="Arial"/>
      <family val="2"/>
    </font>
    <font>
      <sz val="8"/>
      <color theme="3"/>
      <name val="Arial"/>
      <family val="2"/>
    </font>
    <font>
      <b/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5">
    <xf numFmtId="0" fontId="0" fillId="0" borderId="0" xfId="0"/>
    <xf numFmtId="0" fontId="2" fillId="0" borderId="0" xfId="0" applyFont="1"/>
    <xf numFmtId="0" fontId="0" fillId="0" borderId="0" xfId="0" applyBorder="1"/>
    <xf numFmtId="0" fontId="0" fillId="2" borderId="0" xfId="0" applyFill="1"/>
    <xf numFmtId="0" fontId="0" fillId="0" borderId="0" xfId="0" applyFill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2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4" fillId="0" borderId="0" xfId="0" applyFont="1" applyFill="1"/>
    <xf numFmtId="49" fontId="7" fillId="0" borderId="0" xfId="0" applyNumberFormat="1" applyFont="1" applyFill="1"/>
    <xf numFmtId="0" fontId="4" fillId="0" borderId="0" xfId="0" applyFont="1" applyAlignment="1">
      <alignment horizontal="center"/>
    </xf>
    <xf numFmtId="3" fontId="0" fillId="0" borderId="0" xfId="0" applyNumberFormat="1" applyFill="1" applyBorder="1"/>
    <xf numFmtId="4" fontId="0" fillId="0" borderId="0" xfId="0" applyNumberFormat="1" applyBorder="1"/>
    <xf numFmtId="4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2" xfId="0" applyFont="1" applyBorder="1" applyProtection="1"/>
    <xf numFmtId="0" fontId="8" fillId="0" borderId="0" xfId="0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left"/>
    </xf>
    <xf numFmtId="0" fontId="7" fillId="0" borderId="0" xfId="0" applyFont="1" applyProtection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3" fillId="0" borderId="0" xfId="0" applyFont="1" applyBorder="1" applyAlignment="1" applyProtection="1">
      <alignment horizontal="center"/>
    </xf>
    <xf numFmtId="0" fontId="0" fillId="0" borderId="3" xfId="0" applyNumberFormat="1" applyBorder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0" xfId="0" applyFont="1" applyBorder="1" applyAlignment="1" applyProtection="1">
      <alignment horizontal="right"/>
    </xf>
    <xf numFmtId="0" fontId="3" fillId="0" borderId="7" xfId="0" applyFont="1" applyBorder="1" applyProtection="1"/>
    <xf numFmtId="0" fontId="8" fillId="0" borderId="5" xfId="0" applyFont="1" applyBorder="1" applyProtection="1"/>
    <xf numFmtId="0" fontId="3" fillId="0" borderId="8" xfId="0" applyFont="1" applyBorder="1" applyAlignment="1" applyProtection="1">
      <alignment horizontal="left"/>
    </xf>
    <xf numFmtId="3" fontId="8" fillId="0" borderId="9" xfId="0" applyNumberFormat="1" applyFont="1" applyFill="1" applyBorder="1" applyProtection="1"/>
    <xf numFmtId="0" fontId="8" fillId="0" borderId="10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3" fontId="8" fillId="0" borderId="12" xfId="0" applyNumberFormat="1" applyFont="1" applyFill="1" applyBorder="1" applyProtection="1"/>
    <xf numFmtId="167" fontId="8" fillId="0" borderId="12" xfId="0" applyNumberFormat="1" applyFont="1" applyFill="1" applyBorder="1" applyProtection="1"/>
    <xf numFmtId="3" fontId="8" fillId="0" borderId="13" xfId="0" applyNumberFormat="1" applyFont="1" applyFill="1" applyBorder="1" applyProtection="1"/>
    <xf numFmtId="0" fontId="8" fillId="0" borderId="14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167" fontId="8" fillId="0" borderId="14" xfId="0" applyNumberFormat="1" applyFont="1" applyFill="1" applyBorder="1" applyProtection="1"/>
    <xf numFmtId="0" fontId="8" fillId="0" borderId="15" xfId="0" applyFont="1" applyFill="1" applyBorder="1" applyProtection="1"/>
    <xf numFmtId="0" fontId="8" fillId="0" borderId="14" xfId="0" applyFont="1" applyFill="1" applyBorder="1" applyProtection="1"/>
    <xf numFmtId="0" fontId="8" fillId="0" borderId="7" xfId="0" applyFont="1" applyFill="1" applyBorder="1" applyProtection="1"/>
    <xf numFmtId="0" fontId="8" fillId="0" borderId="17" xfId="0" applyFont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3" fillId="0" borderId="8" xfId="0" applyFont="1" applyBorder="1" applyProtection="1"/>
    <xf numFmtId="0" fontId="3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7" xfId="0" applyFont="1" applyBorder="1" applyAlignment="1" applyProtection="1">
      <alignment horizontal="center"/>
    </xf>
    <xf numFmtId="0" fontId="0" fillId="0" borderId="0" xfId="0" applyNumberFormat="1" applyBorder="1"/>
    <xf numFmtId="0" fontId="7" fillId="0" borderId="0" xfId="0" applyFont="1" applyBorder="1" applyProtection="1"/>
    <xf numFmtId="4" fontId="12" fillId="0" borderId="0" xfId="0" applyNumberFormat="1" applyFont="1" applyBorder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Protection="1"/>
    <xf numFmtId="0" fontId="5" fillId="0" borderId="8" xfId="0" applyFont="1" applyBorder="1" applyAlignment="1" applyProtection="1">
      <alignment horizontal="left"/>
    </xf>
    <xf numFmtId="0" fontId="9" fillId="0" borderId="18" xfId="0" applyFont="1" applyBorder="1" applyAlignment="1" applyProtection="1">
      <alignment horizontal="center"/>
    </xf>
    <xf numFmtId="0" fontId="11" fillId="0" borderId="2" xfId="0" applyFont="1" applyFill="1" applyBorder="1" applyProtection="1"/>
    <xf numFmtId="0" fontId="8" fillId="0" borderId="4" xfId="0" applyFont="1" applyBorder="1" applyProtection="1"/>
    <xf numFmtId="0" fontId="8" fillId="0" borderId="6" xfId="0" applyFont="1" applyBorder="1" applyProtection="1"/>
    <xf numFmtId="0" fontId="8" fillId="0" borderId="7" xfId="0" applyFont="1" applyBorder="1" applyAlignment="1" applyProtection="1">
      <alignment horizontal="left"/>
    </xf>
    <xf numFmtId="16" fontId="8" fillId="0" borderId="5" xfId="0" applyNumberFormat="1" applyFont="1" applyBorder="1" applyAlignment="1" applyProtection="1">
      <alignment horizontal="left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7" fontId="8" fillId="3" borderId="13" xfId="0" applyNumberFormat="1" applyFont="1" applyFill="1" applyBorder="1" applyProtection="1">
      <protection locked="0"/>
    </xf>
    <xf numFmtId="0" fontId="8" fillId="3" borderId="23" xfId="0" applyFont="1" applyFill="1" applyBorder="1" applyProtection="1">
      <protection locked="0"/>
    </xf>
    <xf numFmtId="49" fontId="0" fillId="0" borderId="1" xfId="0" applyNumberFormat="1" applyFill="1" applyBorder="1"/>
    <xf numFmtId="10" fontId="0" fillId="0" borderId="0" xfId="3" applyNumberFormat="1" applyFont="1" applyFill="1" applyBorder="1"/>
    <xf numFmtId="0" fontId="0" fillId="0" borderId="24" xfId="0" applyBorder="1"/>
    <xf numFmtId="0" fontId="0" fillId="0" borderId="25" xfId="0" applyBorder="1"/>
    <xf numFmtId="10" fontId="0" fillId="0" borderId="3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0" fontId="0" fillId="0" borderId="0" xfId="0" applyNumberFormat="1" applyAlignment="1">
      <alignment horizontal="center"/>
    </xf>
    <xf numFmtId="169" fontId="0" fillId="0" borderId="3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7" fillId="2" borderId="0" xfId="0" applyFont="1" applyFill="1"/>
    <xf numFmtId="3" fontId="0" fillId="2" borderId="0" xfId="0" applyNumberFormat="1" applyFill="1"/>
    <xf numFmtId="3" fontId="0" fillId="2" borderId="0" xfId="0" applyNumberForma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 vertical="center"/>
    </xf>
    <xf numFmtId="166" fontId="8" fillId="0" borderId="0" xfId="2" applyNumberFormat="1" applyFont="1" applyFill="1" applyBorder="1" applyProtection="1"/>
    <xf numFmtId="9" fontId="8" fillId="0" borderId="0" xfId="3" applyFont="1" applyBorder="1" applyAlignment="1" applyProtection="1">
      <alignment horizontal="center"/>
    </xf>
    <xf numFmtId="168" fontId="11" fillId="0" borderId="0" xfId="3" applyNumberFormat="1" applyFont="1" applyBorder="1" applyAlignment="1" applyProtection="1">
      <alignment horizontal="center"/>
    </xf>
    <xf numFmtId="44" fontId="0" fillId="0" borderId="0" xfId="4" applyFont="1" applyBorder="1"/>
    <xf numFmtId="0" fontId="3" fillId="0" borderId="10" xfId="0" applyFont="1" applyBorder="1" applyProtection="1"/>
    <xf numFmtId="0" fontId="2" fillId="0" borderId="0" xfId="0" applyFont="1" applyBorder="1" applyAlignment="1">
      <alignment horizontal="center"/>
    </xf>
    <xf numFmtId="9" fontId="8" fillId="0" borderId="10" xfId="3" applyFont="1" applyBorder="1" applyAlignment="1" applyProtection="1">
      <alignment horizontal="center"/>
    </xf>
    <xf numFmtId="9" fontId="8" fillId="0" borderId="8" xfId="3" applyFont="1" applyBorder="1" applyAlignment="1" applyProtection="1">
      <alignment horizontal="center"/>
    </xf>
    <xf numFmtId="9" fontId="8" fillId="0" borderId="26" xfId="3" applyFont="1" applyBorder="1" applyAlignment="1" applyProtection="1">
      <alignment horizontal="center"/>
    </xf>
    <xf numFmtId="9" fontId="8" fillId="0" borderId="27" xfId="3" applyFont="1" applyBorder="1" applyAlignment="1" applyProtection="1">
      <alignment horizontal="center"/>
    </xf>
    <xf numFmtId="0" fontId="15" fillId="0" borderId="28" xfId="0" applyFont="1" applyBorder="1" applyAlignment="1" applyProtection="1">
      <alignment horizontal="center" wrapText="1"/>
    </xf>
    <xf numFmtId="9" fontId="8" fillId="0" borderId="29" xfId="3" applyFont="1" applyBorder="1" applyAlignment="1" applyProtection="1">
      <alignment horizontal="center"/>
    </xf>
    <xf numFmtId="9" fontId="8" fillId="0" borderId="30" xfId="3" applyFont="1" applyBorder="1" applyAlignment="1" applyProtection="1">
      <alignment horizontal="center"/>
    </xf>
    <xf numFmtId="9" fontId="8" fillId="0" borderId="2" xfId="3" applyFont="1" applyBorder="1" applyAlignment="1" applyProtection="1">
      <alignment horizontal="center"/>
    </xf>
    <xf numFmtId="9" fontId="8" fillId="0" borderId="6" xfId="3" applyFont="1" applyBorder="1" applyAlignment="1" applyProtection="1">
      <alignment horizontal="center"/>
    </xf>
    <xf numFmtId="9" fontId="8" fillId="0" borderId="30" xfId="3" applyFont="1" applyFill="1" applyBorder="1" applyAlignment="1" applyProtection="1">
      <alignment horizontal="center"/>
    </xf>
    <xf numFmtId="168" fontId="11" fillId="0" borderId="31" xfId="3" applyNumberFormat="1" applyFont="1" applyBorder="1" applyAlignment="1" applyProtection="1">
      <alignment horizontal="center"/>
    </xf>
    <xf numFmtId="9" fontId="8" fillId="0" borderId="27" xfId="3" applyFont="1" applyFill="1" applyBorder="1" applyAlignment="1" applyProtection="1">
      <alignment horizontal="center"/>
    </xf>
    <xf numFmtId="0" fontId="15" fillId="0" borderId="32" xfId="0" applyFont="1" applyBorder="1" applyAlignment="1" applyProtection="1">
      <alignment horizontal="center" wrapText="1"/>
    </xf>
    <xf numFmtId="0" fontId="9" fillId="0" borderId="33" xfId="0" applyFont="1" applyBorder="1" applyAlignment="1" applyProtection="1">
      <alignment horizontal="center" wrapText="1"/>
    </xf>
    <xf numFmtId="0" fontId="15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/>
    </xf>
    <xf numFmtId="0" fontId="9" fillId="0" borderId="28" xfId="0" applyFont="1" applyBorder="1" applyAlignment="1" applyProtection="1">
      <alignment horizontal="center"/>
    </xf>
    <xf numFmtId="0" fontId="15" fillId="0" borderId="34" xfId="0" applyFont="1" applyBorder="1" applyAlignment="1" applyProtection="1">
      <alignment horizontal="center" wrapText="1"/>
    </xf>
    <xf numFmtId="168" fontId="11" fillId="0" borderId="16" xfId="3" applyNumberFormat="1" applyFont="1" applyBorder="1" applyAlignment="1" applyProtection="1">
      <alignment horizontal="center"/>
    </xf>
    <xf numFmtId="168" fontId="11" fillId="0" borderId="19" xfId="3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/>
    </xf>
    <xf numFmtId="49" fontId="4" fillId="0" borderId="0" xfId="0" applyNumberFormat="1" applyFont="1" applyAlignment="1">
      <alignment horizontal="left"/>
    </xf>
    <xf numFmtId="0" fontId="18" fillId="0" borderId="0" xfId="0" applyFont="1"/>
    <xf numFmtId="0" fontId="5" fillId="0" borderId="0" xfId="0" applyFont="1"/>
    <xf numFmtId="4" fontId="0" fillId="2" borderId="0" xfId="0" applyNumberFormat="1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72" fontId="4" fillId="0" borderId="0" xfId="0" applyNumberFormat="1" applyFont="1" applyBorder="1" applyAlignment="1">
      <alignment horizontal="center"/>
    </xf>
    <xf numFmtId="172" fontId="8" fillId="0" borderId="0" xfId="0" applyNumberFormat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169" fontId="0" fillId="0" borderId="0" xfId="0" applyNumberFormat="1" applyFill="1" applyBorder="1" applyAlignment="1">
      <alignment horizontal="right"/>
    </xf>
    <xf numFmtId="0" fontId="5" fillId="0" borderId="0" xfId="0" applyFont="1" applyFill="1"/>
    <xf numFmtId="0" fontId="7" fillId="0" borderId="0" xfId="0" applyFont="1"/>
    <xf numFmtId="4" fontId="11" fillId="0" borderId="35" xfId="3" applyNumberFormat="1" applyFont="1" applyBorder="1" applyAlignment="1" applyProtection="1">
      <alignment horizontal="right"/>
    </xf>
    <xf numFmtId="4" fontId="11" fillId="0" borderId="36" xfId="3" applyNumberFormat="1" applyFont="1" applyBorder="1" applyAlignment="1" applyProtection="1">
      <alignment horizontal="right"/>
    </xf>
    <xf numFmtId="4" fontId="11" fillId="0" borderId="31" xfId="3" applyNumberFormat="1" applyFont="1" applyBorder="1" applyAlignment="1" applyProtection="1">
      <alignment horizontal="right"/>
    </xf>
    <xf numFmtId="4" fontId="11" fillId="0" borderId="37" xfId="3" applyNumberFormat="1" applyFont="1" applyBorder="1" applyAlignment="1" applyProtection="1">
      <alignment horizontal="right"/>
    </xf>
    <xf numFmtId="4" fontId="0" fillId="0" borderId="0" xfId="0" applyNumberFormat="1"/>
    <xf numFmtId="0" fontId="8" fillId="0" borderId="0" xfId="0" applyFont="1" applyAlignment="1">
      <alignment horizontal="right"/>
    </xf>
    <xf numFmtId="4" fontId="11" fillId="0" borderId="2" xfId="3" applyNumberFormat="1" applyFont="1" applyBorder="1" applyAlignment="1" applyProtection="1">
      <alignment horizontal="center"/>
    </xf>
    <xf numFmtId="4" fontId="8" fillId="0" borderId="26" xfId="3" applyNumberFormat="1" applyFont="1" applyBorder="1" applyAlignment="1" applyProtection="1">
      <alignment horizontal="right"/>
    </xf>
    <xf numFmtId="4" fontId="8" fillId="0" borderId="27" xfId="3" applyNumberFormat="1" applyFont="1" applyBorder="1" applyAlignment="1" applyProtection="1">
      <alignment horizontal="right"/>
    </xf>
    <xf numFmtId="4" fontId="8" fillId="0" borderId="10" xfId="3" applyNumberFormat="1" applyFont="1" applyBorder="1" applyAlignment="1" applyProtection="1">
      <alignment horizontal="right"/>
    </xf>
    <xf numFmtId="4" fontId="8" fillId="0" borderId="8" xfId="3" applyNumberFormat="1" applyFont="1" applyBorder="1" applyAlignment="1" applyProtection="1">
      <alignment horizontal="right"/>
    </xf>
    <xf numFmtId="4" fontId="8" fillId="0" borderId="35" xfId="3" applyNumberFormat="1" applyFont="1" applyFill="1" applyBorder="1" applyAlignment="1" applyProtection="1">
      <alignment horizontal="right"/>
    </xf>
    <xf numFmtId="4" fontId="8" fillId="0" borderId="27" xfId="3" applyNumberFormat="1" applyFont="1" applyFill="1" applyBorder="1" applyAlignment="1" applyProtection="1">
      <alignment horizontal="right"/>
    </xf>
    <xf numFmtId="4" fontId="8" fillId="0" borderId="5" xfId="3" applyNumberFormat="1" applyFont="1" applyBorder="1" applyAlignment="1" applyProtection="1">
      <alignment horizontal="right"/>
    </xf>
    <xf numFmtId="4" fontId="11" fillId="0" borderId="17" xfId="3" applyNumberFormat="1" applyFont="1" applyBorder="1" applyAlignment="1" applyProtection="1">
      <alignment horizontal="right"/>
    </xf>
    <xf numFmtId="4" fontId="11" fillId="0" borderId="9" xfId="3" applyNumberFormat="1" applyFont="1" applyBorder="1" applyAlignment="1" applyProtection="1">
      <alignment horizontal="right"/>
    </xf>
    <xf numFmtId="4" fontId="11" fillId="0" borderId="39" xfId="3" applyNumberFormat="1" applyFont="1" applyBorder="1" applyAlignment="1" applyProtection="1">
      <alignment horizontal="right"/>
    </xf>
    <xf numFmtId="4" fontId="11" fillId="0" borderId="29" xfId="3" applyNumberFormat="1" applyFont="1" applyBorder="1" applyAlignment="1" applyProtection="1">
      <alignment horizontal="right"/>
    </xf>
    <xf numFmtId="4" fontId="11" fillId="0" borderId="16" xfId="3" applyNumberFormat="1" applyFont="1" applyBorder="1" applyAlignment="1" applyProtection="1">
      <alignment horizontal="right"/>
    </xf>
    <xf numFmtId="4" fontId="11" fillId="0" borderId="30" xfId="3" applyNumberFormat="1" applyFont="1" applyBorder="1" applyAlignment="1" applyProtection="1">
      <alignment horizontal="right"/>
    </xf>
    <xf numFmtId="4" fontId="11" fillId="0" borderId="40" xfId="3" applyNumberFormat="1" applyFont="1" applyBorder="1" applyAlignment="1" applyProtection="1">
      <alignment horizontal="right"/>
    </xf>
    <xf numFmtId="4" fontId="11" fillId="0" borderId="14" xfId="3" applyNumberFormat="1" applyFont="1" applyBorder="1" applyAlignment="1" applyProtection="1">
      <alignment horizontal="right"/>
    </xf>
    <xf numFmtId="4" fontId="11" fillId="0" borderId="11" xfId="3" applyNumberFormat="1" applyFont="1" applyBorder="1" applyAlignment="1" applyProtection="1">
      <alignment horizontal="right"/>
    </xf>
    <xf numFmtId="4" fontId="11" fillId="0" borderId="6" xfId="3" applyNumberFormat="1" applyFont="1" applyBorder="1" applyAlignment="1" applyProtection="1">
      <alignment horizontal="right"/>
    </xf>
    <xf numFmtId="4" fontId="11" fillId="0" borderId="19" xfId="3" applyNumberFormat="1" applyFont="1" applyBorder="1" applyAlignment="1" applyProtection="1">
      <alignment horizontal="right"/>
    </xf>
    <xf numFmtId="4" fontId="11" fillId="0" borderId="2" xfId="3" applyNumberFormat="1" applyFont="1" applyBorder="1" applyAlignment="1" applyProtection="1">
      <alignment horizontal="right"/>
    </xf>
    <xf numFmtId="4" fontId="8" fillId="0" borderId="16" xfId="3" applyNumberFormat="1" applyFont="1" applyFill="1" applyBorder="1" applyAlignment="1" applyProtection="1">
      <alignment horizontal="right"/>
    </xf>
    <xf numFmtId="4" fontId="8" fillId="0" borderId="30" xfId="3" applyNumberFormat="1" applyFont="1" applyFill="1" applyBorder="1" applyAlignment="1" applyProtection="1">
      <alignment horizontal="right"/>
    </xf>
    <xf numFmtId="4" fontId="11" fillId="0" borderId="41" xfId="3" applyNumberFormat="1" applyFont="1" applyBorder="1" applyAlignment="1" applyProtection="1">
      <alignment horizontal="right"/>
    </xf>
    <xf numFmtId="4" fontId="11" fillId="0" borderId="42" xfId="3" applyNumberFormat="1" applyFont="1" applyBorder="1" applyAlignment="1" applyProtection="1">
      <alignment horizontal="right"/>
    </xf>
    <xf numFmtId="4" fontId="11" fillId="0" borderId="4" xfId="3" applyNumberFormat="1" applyFont="1" applyBorder="1" applyAlignment="1" applyProtection="1">
      <alignment horizontal="right"/>
    </xf>
    <xf numFmtId="4" fontId="10" fillId="0" borderId="43" xfId="2" applyNumberFormat="1" applyFont="1" applyFill="1" applyBorder="1" applyAlignment="1" applyProtection="1">
      <alignment horizontal="right"/>
    </xf>
    <xf numFmtId="4" fontId="10" fillId="0" borderId="44" xfId="2" applyNumberFormat="1" applyFont="1" applyFill="1" applyBorder="1" applyAlignment="1" applyProtection="1">
      <alignment horizontal="right"/>
    </xf>
    <xf numFmtId="4" fontId="10" fillId="3" borderId="44" xfId="2" applyNumberFormat="1" applyFont="1" applyFill="1" applyBorder="1" applyAlignment="1" applyProtection="1">
      <alignment horizontal="right"/>
      <protection locked="0"/>
    </xf>
    <xf numFmtId="4" fontId="10" fillId="0" borderId="18" xfId="2" applyNumberFormat="1" applyFont="1" applyFill="1" applyBorder="1" applyAlignment="1" applyProtection="1">
      <alignment horizontal="right"/>
    </xf>
    <xf numFmtId="4" fontId="10" fillId="3" borderId="43" xfId="2" applyNumberFormat="1" applyFont="1" applyFill="1" applyBorder="1" applyAlignment="1" applyProtection="1">
      <alignment horizontal="right"/>
      <protection locked="0"/>
    </xf>
    <xf numFmtId="4" fontId="10" fillId="3" borderId="45" xfId="2" applyNumberFormat="1" applyFont="1" applyFill="1" applyBorder="1" applyAlignment="1" applyProtection="1">
      <alignment horizontal="right"/>
      <protection locked="0"/>
    </xf>
    <xf numFmtId="4" fontId="10" fillId="3" borderId="46" xfId="2" applyNumberFormat="1" applyFont="1" applyFill="1" applyBorder="1" applyAlignment="1" applyProtection="1">
      <alignment horizontal="right"/>
      <protection locked="0"/>
    </xf>
    <xf numFmtId="4" fontId="8" fillId="0" borderId="44" xfId="2" applyNumberFormat="1" applyFon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4" fillId="0" borderId="24" xfId="0" applyFont="1" applyBorder="1" applyAlignment="1">
      <alignment horizontal="left"/>
    </xf>
    <xf numFmtId="171" fontId="4" fillId="0" borderId="3" xfId="0" applyNumberFormat="1" applyFont="1" applyBorder="1" applyAlignment="1">
      <alignment horizontal="center"/>
    </xf>
    <xf numFmtId="171" fontId="4" fillId="0" borderId="25" xfId="0" applyNumberFormat="1" applyFont="1" applyBorder="1" applyAlignment="1">
      <alignment horizontal="right"/>
    </xf>
    <xf numFmtId="168" fontId="19" fillId="0" borderId="16" xfId="3" applyNumberFormat="1" applyFont="1" applyBorder="1" applyAlignment="1" applyProtection="1">
      <alignment horizontal="center"/>
    </xf>
    <xf numFmtId="4" fontId="8" fillId="0" borderId="29" xfId="3" applyNumberFormat="1" applyFont="1" applyBorder="1" applyAlignment="1" applyProtection="1">
      <alignment horizontal="right"/>
    </xf>
    <xf numFmtId="4" fontId="8" fillId="0" borderId="30" xfId="3" applyNumberFormat="1" applyFont="1" applyBorder="1" applyAlignment="1" applyProtection="1">
      <alignment horizontal="right"/>
    </xf>
    <xf numFmtId="4" fontId="11" fillId="0" borderId="48" xfId="3" applyNumberFormat="1" applyFont="1" applyBorder="1" applyAlignment="1" applyProtection="1">
      <alignment horizontal="right"/>
    </xf>
    <xf numFmtId="4" fontId="8" fillId="0" borderId="6" xfId="3" applyNumberFormat="1" applyFont="1" applyBorder="1" applyAlignment="1" applyProtection="1">
      <alignment horizontal="right"/>
    </xf>
    <xf numFmtId="4" fontId="11" fillId="0" borderId="49" xfId="3" applyNumberFormat="1" applyFont="1" applyBorder="1" applyAlignment="1" applyProtection="1">
      <alignment horizontal="right"/>
    </xf>
    <xf numFmtId="4" fontId="16" fillId="3" borderId="44" xfId="2" applyNumberFormat="1" applyFont="1" applyFill="1" applyBorder="1" applyAlignment="1" applyProtection="1">
      <alignment horizontal="right"/>
      <protection locked="0"/>
    </xf>
    <xf numFmtId="4" fontId="16" fillId="3" borderId="45" xfId="2" applyNumberFormat="1" applyFont="1" applyFill="1" applyBorder="1" applyAlignment="1" applyProtection="1">
      <alignment horizontal="right"/>
      <protection locked="0"/>
    </xf>
    <xf numFmtId="166" fontId="0" fillId="0" borderId="0" xfId="0" applyNumberFormat="1" applyBorder="1" applyAlignment="1">
      <alignment horizontal="center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4" fontId="4" fillId="0" borderId="0" xfId="4" applyFont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0" fontId="7" fillId="0" borderId="54" xfId="0" applyFont="1" applyBorder="1" applyAlignment="1">
      <alignment horizontal="left"/>
    </xf>
    <xf numFmtId="49" fontId="0" fillId="0" borderId="3" xfId="0" applyNumberFormat="1" applyBorder="1" applyAlignment="1" applyProtection="1">
      <alignment horizontal="center"/>
      <protection locked="0"/>
    </xf>
    <xf numFmtId="2" fontId="8" fillId="3" borderId="19" xfId="0" applyNumberFormat="1" applyFont="1" applyFill="1" applyBorder="1" applyProtection="1">
      <protection locked="0"/>
    </xf>
    <xf numFmtId="7" fontId="8" fillId="3" borderId="20" xfId="0" applyNumberFormat="1" applyFont="1" applyFill="1" applyBorder="1" applyProtection="1">
      <protection locked="0"/>
    </xf>
    <xf numFmtId="9" fontId="8" fillId="0" borderId="5" xfId="3" applyFont="1" applyBorder="1" applyAlignment="1" applyProtection="1">
      <alignment horizontal="center"/>
    </xf>
    <xf numFmtId="168" fontId="11" fillId="0" borderId="14" xfId="3" applyNumberFormat="1" applyFont="1" applyBorder="1" applyAlignment="1" applyProtection="1">
      <alignment horizontal="center"/>
    </xf>
    <xf numFmtId="4" fontId="11" fillId="0" borderId="0" xfId="3" applyNumberFormat="1" applyFont="1" applyBorder="1" applyAlignment="1" applyProtection="1">
      <alignment horizontal="right"/>
    </xf>
    <xf numFmtId="4" fontId="11" fillId="0" borderId="59" xfId="3" applyNumberFormat="1" applyFont="1" applyBorder="1" applyAlignment="1" applyProtection="1">
      <alignment horizontal="right"/>
    </xf>
    <xf numFmtId="0" fontId="6" fillId="2" borderId="0" xfId="0" applyFont="1" applyFill="1"/>
    <xf numFmtId="49" fontId="0" fillId="0" borderId="1" xfId="0" applyNumberFormat="1" applyBorder="1"/>
    <xf numFmtId="0" fontId="7" fillId="0" borderId="55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4" borderId="3" xfId="0" applyNumberFormat="1" applyFill="1" applyBorder="1"/>
    <xf numFmtId="9" fontId="8" fillId="0" borderId="64" xfId="3" applyFont="1" applyBorder="1" applyAlignment="1" applyProtection="1">
      <alignment horizontal="center"/>
    </xf>
    <xf numFmtId="168" fontId="11" fillId="0" borderId="50" xfId="3" applyNumberFormat="1" applyFont="1" applyBorder="1" applyAlignment="1" applyProtection="1">
      <alignment horizontal="center"/>
    </xf>
    <xf numFmtId="4" fontId="11" fillId="0" borderId="65" xfId="3" applyNumberFormat="1" applyFont="1" applyBorder="1" applyAlignment="1" applyProtection="1">
      <alignment horizontal="right"/>
    </xf>
    <xf numFmtId="9" fontId="8" fillId="0" borderId="50" xfId="3" applyFont="1" applyBorder="1" applyAlignment="1" applyProtection="1">
      <alignment horizontal="center"/>
    </xf>
    <xf numFmtId="166" fontId="0" fillId="0" borderId="0" xfId="0" applyNumberFormat="1" applyAlignment="1">
      <alignment horizontal="left"/>
    </xf>
    <xf numFmtId="166" fontId="13" fillId="0" borderId="0" xfId="0" applyNumberFormat="1" applyFont="1" applyBorder="1" applyAlignment="1" applyProtection="1">
      <alignment horizontal="center"/>
    </xf>
    <xf numFmtId="0" fontId="4" fillId="0" borderId="18" xfId="0" applyFont="1" applyBorder="1" applyAlignment="1">
      <alignment horizontal="center"/>
    </xf>
    <xf numFmtId="44" fontId="8" fillId="5" borderId="20" xfId="4" applyFont="1" applyFill="1" applyBorder="1" applyProtection="1">
      <protection locked="0"/>
    </xf>
    <xf numFmtId="44" fontId="8" fillId="5" borderId="61" xfId="4" applyFont="1" applyFill="1" applyBorder="1" applyProtection="1">
      <protection locked="0"/>
    </xf>
    <xf numFmtId="0" fontId="8" fillId="0" borderId="5" xfId="0" applyFont="1" applyFill="1" applyBorder="1" applyProtection="1"/>
    <xf numFmtId="0" fontId="8" fillId="3" borderId="25" xfId="0" applyFont="1" applyFill="1" applyBorder="1" applyProtection="1">
      <protection locked="0"/>
    </xf>
    <xf numFmtId="2" fontId="8" fillId="3" borderId="25" xfId="0" applyNumberFormat="1" applyFont="1" applyFill="1" applyBorder="1" applyProtection="1">
      <protection locked="0"/>
    </xf>
    <xf numFmtId="44" fontId="8" fillId="5" borderId="62" xfId="4" applyFont="1" applyFill="1" applyBorder="1" applyProtection="1">
      <protection locked="0"/>
    </xf>
    <xf numFmtId="3" fontId="8" fillId="0" borderId="24" xfId="0" applyNumberFormat="1" applyFont="1" applyFill="1" applyBorder="1" applyProtection="1"/>
    <xf numFmtId="0" fontId="8" fillId="6" borderId="15" xfId="0" applyFont="1" applyFill="1" applyBorder="1" applyProtection="1">
      <protection locked="0"/>
    </xf>
    <xf numFmtId="7" fontId="8" fillId="6" borderId="24" xfId="0" applyNumberFormat="1" applyFont="1" applyFill="1" applyBorder="1" applyProtection="1">
      <protection locked="0"/>
    </xf>
    <xf numFmtId="0" fontId="8" fillId="0" borderId="5" xfId="0" applyFont="1" applyBorder="1" applyAlignment="1" applyProtection="1">
      <alignment horizontal="left" indent="4"/>
    </xf>
    <xf numFmtId="7" fontId="8" fillId="3" borderId="24" xfId="0" applyNumberFormat="1" applyFont="1" applyFill="1" applyBorder="1" applyProtection="1">
      <protection locked="0"/>
    </xf>
    <xf numFmtId="44" fontId="8" fillId="0" borderId="61" xfId="4" applyFont="1" applyFill="1" applyBorder="1" applyProtection="1">
      <protection locked="0"/>
    </xf>
    <xf numFmtId="7" fontId="8" fillId="3" borderId="13" xfId="4" applyNumberFormat="1" applyFont="1" applyFill="1" applyBorder="1" applyProtection="1">
      <protection locked="0"/>
    </xf>
    <xf numFmtId="0" fontId="8" fillId="3" borderId="5" xfId="0" applyFont="1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7" fontId="8" fillId="3" borderId="22" xfId="4" applyNumberFormat="1" applyFont="1" applyFill="1" applyBorder="1" applyProtection="1">
      <protection locked="0"/>
    </xf>
    <xf numFmtId="44" fontId="8" fillId="5" borderId="63" xfId="4" applyFont="1" applyFill="1" applyBorder="1" applyProtection="1">
      <protection locked="0"/>
    </xf>
    <xf numFmtId="0" fontId="8" fillId="0" borderId="16" xfId="0" applyFont="1" applyFill="1" applyBorder="1" applyProtection="1"/>
    <xf numFmtId="44" fontId="8" fillId="0" borderId="21" xfId="4" applyFont="1" applyFill="1" applyBorder="1" applyProtection="1"/>
    <xf numFmtId="166" fontId="8" fillId="0" borderId="60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9" fontId="8" fillId="0" borderId="40" xfId="3" applyFont="1" applyBorder="1" applyAlignment="1" applyProtection="1">
      <alignment horizontal="center"/>
    </xf>
    <xf numFmtId="9" fontId="8" fillId="0" borderId="67" xfId="3" applyFont="1" applyBorder="1" applyAlignment="1" applyProtection="1">
      <alignment horizontal="center"/>
    </xf>
    <xf numFmtId="4" fontId="10" fillId="0" borderId="53" xfId="2" applyNumberFormat="1" applyFont="1" applyFill="1" applyBorder="1" applyAlignment="1" applyProtection="1">
      <alignment horizontal="right"/>
      <protection locked="0"/>
    </xf>
    <xf numFmtId="4" fontId="10" fillId="0" borderId="58" xfId="2" applyNumberFormat="1" applyFont="1" applyFill="1" applyBorder="1" applyAlignment="1" applyProtection="1">
      <alignment horizontal="right"/>
    </xf>
    <xf numFmtId="4" fontId="10" fillId="0" borderId="46" xfId="2" applyNumberFormat="1" applyFont="1" applyFill="1" applyBorder="1" applyAlignment="1" applyProtection="1">
      <alignment horizontal="right"/>
    </xf>
    <xf numFmtId="4" fontId="10" fillId="0" borderId="47" xfId="2" applyNumberFormat="1" applyFont="1" applyFill="1" applyBorder="1" applyAlignment="1" applyProtection="1">
      <alignment horizontal="right"/>
    </xf>
    <xf numFmtId="4" fontId="8" fillId="0" borderId="7" xfId="3" applyNumberFormat="1" applyFont="1" applyBorder="1" applyAlignment="1" applyProtection="1">
      <alignment horizontal="right"/>
    </xf>
    <xf numFmtId="4" fontId="8" fillId="0" borderId="4" xfId="3" applyNumberFormat="1" applyFont="1" applyBorder="1" applyAlignment="1" applyProtection="1">
      <alignment horizontal="right"/>
    </xf>
    <xf numFmtId="4" fontId="8" fillId="0" borderId="38" xfId="4" applyNumberFormat="1" applyFont="1" applyBorder="1"/>
    <xf numFmtId="4" fontId="8" fillId="0" borderId="18" xfId="4" applyNumberFormat="1" applyFont="1" applyBorder="1"/>
    <xf numFmtId="0" fontId="4" fillId="0" borderId="2" xfId="0" applyFont="1" applyBorder="1" applyProtection="1"/>
    <xf numFmtId="0" fontId="0" fillId="0" borderId="3" xfId="0" applyNumberFormat="1" applyFill="1" applyBorder="1" applyAlignment="1" applyProtection="1">
      <alignment horizontal="center"/>
      <protection locked="0"/>
    </xf>
    <xf numFmtId="166" fontId="8" fillId="0" borderId="18" xfId="0" applyNumberFormat="1" applyFont="1" applyFill="1" applyBorder="1"/>
    <xf numFmtId="166" fontId="8" fillId="0" borderId="60" xfId="0" applyNumberFormat="1" applyFont="1" applyFill="1" applyBorder="1"/>
    <xf numFmtId="0" fontId="8" fillId="0" borderId="61" xfId="0" applyFont="1" applyBorder="1"/>
    <xf numFmtId="2" fontId="3" fillId="0" borderId="19" xfId="0" applyNumberFormat="1" applyFont="1" applyFill="1" applyBorder="1" applyProtection="1"/>
    <xf numFmtId="7" fontId="3" fillId="0" borderId="8" xfId="0" applyNumberFormat="1" applyFont="1" applyFill="1" applyBorder="1" applyProtection="1"/>
    <xf numFmtId="7" fontId="3" fillId="0" borderId="18" xfId="4" applyNumberFormat="1" applyFont="1" applyFill="1" applyBorder="1" applyProtection="1"/>
    <xf numFmtId="166" fontId="3" fillId="0" borderId="47" xfId="0" applyNumberFormat="1" applyFont="1" applyFill="1" applyBorder="1"/>
    <xf numFmtId="4" fontId="3" fillId="0" borderId="8" xfId="0" applyNumberFormat="1" applyFont="1" applyFill="1" applyBorder="1" applyProtection="1"/>
    <xf numFmtId="166" fontId="3" fillId="0" borderId="18" xfId="0" applyNumberFormat="1" applyFont="1" applyFill="1" applyBorder="1"/>
    <xf numFmtId="2" fontId="3" fillId="0" borderId="8" xfId="0" applyNumberFormat="1" applyFont="1" applyFill="1" applyBorder="1" applyProtection="1"/>
    <xf numFmtId="0" fontId="3" fillId="0" borderId="20" xfId="0" applyFont="1" applyBorder="1" applyAlignment="1" applyProtection="1">
      <alignment horizontal="left"/>
    </xf>
    <xf numFmtId="0" fontId="8" fillId="0" borderId="12" xfId="0" applyFont="1" applyBorder="1" applyProtection="1"/>
    <xf numFmtId="0" fontId="8" fillId="0" borderId="12" xfId="0" applyFont="1" applyBorder="1" applyAlignment="1" applyProtection="1">
      <alignment horizontal="left"/>
    </xf>
    <xf numFmtId="0" fontId="8" fillId="0" borderId="12" xfId="0" applyFont="1" applyFill="1" applyBorder="1" applyProtection="1"/>
    <xf numFmtId="49" fontId="8" fillId="3" borderId="68" xfId="0" applyNumberFormat="1" applyFont="1" applyFill="1" applyBorder="1" applyAlignment="1" applyProtection="1">
      <alignment horizontal="left"/>
      <protection locked="0"/>
    </xf>
    <xf numFmtId="0" fontId="8" fillId="3" borderId="69" xfId="0" applyFont="1" applyFill="1" applyBorder="1" applyProtection="1">
      <protection locked="0"/>
    </xf>
    <xf numFmtId="49" fontId="8" fillId="3" borderId="32" xfId="0" applyNumberFormat="1" applyFont="1" applyFill="1" applyBorder="1" applyAlignment="1" applyProtection="1">
      <alignment horizontal="left"/>
      <protection locked="0"/>
    </xf>
    <xf numFmtId="0" fontId="8" fillId="3" borderId="70" xfId="0" applyFont="1" applyFill="1" applyBorder="1" applyAlignment="1" applyProtection="1">
      <alignment horizontal="left"/>
      <protection locked="0"/>
    </xf>
    <xf numFmtId="7" fontId="8" fillId="3" borderId="66" xfId="0" applyNumberFormat="1" applyFont="1" applyFill="1" applyBorder="1" applyProtection="1">
      <protection locked="0"/>
    </xf>
    <xf numFmtId="0" fontId="3" fillId="0" borderId="12" xfId="0" applyFont="1" applyBorder="1" applyAlignment="1" applyProtection="1">
      <alignment horizontal="left"/>
    </xf>
    <xf numFmtId="0" fontId="8" fillId="0" borderId="71" xfId="0" applyFont="1" applyFill="1" applyBorder="1" applyProtection="1"/>
    <xf numFmtId="3" fontId="8" fillId="0" borderId="72" xfId="0" applyNumberFormat="1" applyFont="1" applyFill="1" applyBorder="1" applyProtection="1"/>
    <xf numFmtId="166" fontId="8" fillId="0" borderId="73" xfId="0" applyNumberFormat="1" applyFont="1" applyFill="1" applyBorder="1"/>
    <xf numFmtId="0" fontId="8" fillId="0" borderId="47" xfId="0" applyFont="1" applyBorder="1"/>
    <xf numFmtId="0" fontId="8" fillId="0" borderId="53" xfId="0" applyFont="1" applyBorder="1" applyAlignment="1">
      <alignment horizontal="center"/>
    </xf>
    <xf numFmtId="0" fontId="8" fillId="7" borderId="10" xfId="0" applyFont="1" applyFill="1" applyBorder="1" applyAlignment="1" applyProtection="1">
      <alignment horizontal="left"/>
    </xf>
    <xf numFmtId="0" fontId="8" fillId="7" borderId="6" xfId="0" applyFont="1" applyFill="1" applyBorder="1" applyProtection="1"/>
    <xf numFmtId="16" fontId="8" fillId="7" borderId="5" xfId="0" applyNumberFormat="1" applyFont="1" applyFill="1" applyBorder="1" applyAlignment="1" applyProtection="1">
      <alignment horizontal="left"/>
    </xf>
    <xf numFmtId="0" fontId="8" fillId="7" borderId="0" xfId="0" applyFont="1" applyFill="1" applyBorder="1" applyAlignment="1" applyProtection="1">
      <alignment horizontal="left"/>
    </xf>
    <xf numFmtId="0" fontId="8" fillId="7" borderId="0" xfId="0" applyFont="1" applyFill="1" applyBorder="1" applyProtection="1"/>
    <xf numFmtId="0" fontId="11" fillId="7" borderId="0" xfId="0" applyFont="1" applyFill="1" applyBorder="1" applyProtection="1"/>
    <xf numFmtId="16" fontId="8" fillId="7" borderId="10" xfId="0" applyNumberFormat="1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11" fillId="7" borderId="6" xfId="0" applyFont="1" applyFill="1" applyBorder="1" applyProtection="1"/>
    <xf numFmtId="0" fontId="8" fillId="0" borderId="50" xfId="0" applyFont="1" applyBorder="1"/>
    <xf numFmtId="0" fontId="3" fillId="0" borderId="2" xfId="0" applyFont="1" applyBorder="1" applyProtection="1"/>
    <xf numFmtId="4" fontId="8" fillId="0" borderId="38" xfId="4" applyNumberFormat="1" applyFont="1" applyBorder="1" applyAlignment="1">
      <alignment horizontal="right"/>
    </xf>
    <xf numFmtId="4" fontId="8" fillId="0" borderId="47" xfId="4" applyNumberFormat="1" applyFont="1" applyBorder="1" applyAlignment="1">
      <alignment horizontal="right"/>
    </xf>
    <xf numFmtId="4" fontId="8" fillId="0" borderId="53" xfId="4" applyNumberFormat="1" applyFont="1" applyBorder="1" applyAlignment="1">
      <alignment horizontal="right"/>
    </xf>
    <xf numFmtId="4" fontId="20" fillId="0" borderId="36" xfId="3" applyNumberFormat="1" applyFont="1" applyBorder="1" applyAlignment="1" applyProtection="1">
      <alignment horizontal="right"/>
    </xf>
    <xf numFmtId="4" fontId="20" fillId="0" borderId="30" xfId="3" applyNumberFormat="1" applyFont="1" applyBorder="1" applyAlignment="1" applyProtection="1">
      <alignment horizontal="right"/>
    </xf>
    <xf numFmtId="4" fontId="20" fillId="0" borderId="40" xfId="3" applyNumberFormat="1" applyFont="1" applyBorder="1" applyAlignment="1" applyProtection="1">
      <alignment horizontal="right"/>
    </xf>
    <xf numFmtId="4" fontId="20" fillId="0" borderId="35" xfId="3" applyNumberFormat="1" applyFont="1" applyBorder="1" applyAlignment="1" applyProtection="1">
      <alignment horizontal="right"/>
    </xf>
    <xf numFmtId="4" fontId="20" fillId="0" borderId="51" xfId="3" applyNumberFormat="1" applyFont="1" applyBorder="1" applyAlignment="1" applyProtection="1">
      <alignment horizontal="right"/>
    </xf>
    <xf numFmtId="4" fontId="20" fillId="0" borderId="41" xfId="3" applyNumberFormat="1" applyFont="1" applyBorder="1" applyAlignment="1" applyProtection="1">
      <alignment horizontal="right"/>
    </xf>
    <xf numFmtId="4" fontId="21" fillId="0" borderId="18" xfId="2" applyNumberFormat="1" applyFont="1" applyFill="1" applyBorder="1" applyAlignment="1" applyProtection="1">
      <alignment horizontal="right"/>
    </xf>
    <xf numFmtId="9" fontId="21" fillId="0" borderId="8" xfId="3" applyFont="1" applyBorder="1" applyAlignment="1" applyProtection="1">
      <alignment horizontal="center"/>
    </xf>
    <xf numFmtId="4" fontId="21" fillId="0" borderId="20" xfId="3" applyNumberFormat="1" applyFont="1" applyBorder="1" applyAlignment="1" applyProtection="1">
      <alignment horizontal="right"/>
    </xf>
    <xf numFmtId="4" fontId="21" fillId="0" borderId="8" xfId="3" applyNumberFormat="1" applyFont="1" applyBorder="1" applyAlignment="1" applyProtection="1">
      <alignment horizontal="right"/>
    </xf>
    <xf numFmtId="4" fontId="21" fillId="0" borderId="2" xfId="3" applyNumberFormat="1" applyFont="1" applyBorder="1" applyAlignment="1" applyProtection="1">
      <alignment horizontal="right"/>
    </xf>
    <xf numFmtId="4" fontId="21" fillId="0" borderId="18" xfId="4" applyNumberFormat="1" applyFont="1" applyBorder="1"/>
    <xf numFmtId="4" fontId="22" fillId="0" borderId="18" xfId="2" applyNumberFormat="1" applyFont="1" applyFill="1" applyBorder="1" applyAlignment="1" applyProtection="1">
      <alignment horizontal="right"/>
    </xf>
    <xf numFmtId="9" fontId="22" fillId="0" borderId="8" xfId="3" applyFont="1" applyBorder="1" applyAlignment="1" applyProtection="1">
      <alignment horizontal="center"/>
    </xf>
    <xf numFmtId="4" fontId="22" fillId="0" borderId="31" xfId="3" applyNumberFormat="1" applyFont="1" applyBorder="1" applyAlignment="1" applyProtection="1">
      <alignment horizontal="right"/>
    </xf>
    <xf numFmtId="9" fontId="22" fillId="0" borderId="2" xfId="3" applyFont="1" applyBorder="1" applyAlignment="1" applyProtection="1">
      <alignment horizontal="center"/>
    </xf>
    <xf numFmtId="168" fontId="22" fillId="0" borderId="19" xfId="3" applyNumberFormat="1" applyFont="1" applyBorder="1" applyAlignment="1" applyProtection="1">
      <alignment horizontal="center"/>
    </xf>
    <xf numFmtId="4" fontId="22" fillId="0" borderId="18" xfId="4" applyNumberFormat="1" applyFont="1" applyBorder="1"/>
    <xf numFmtId="4" fontId="22" fillId="0" borderId="8" xfId="3" applyNumberFormat="1" applyFont="1" applyBorder="1" applyAlignment="1" applyProtection="1">
      <alignment horizontal="right"/>
    </xf>
    <xf numFmtId="4" fontId="22" fillId="0" borderId="19" xfId="3" applyNumberFormat="1" applyFont="1" applyBorder="1" applyAlignment="1" applyProtection="1">
      <alignment horizontal="right"/>
    </xf>
    <xf numFmtId="4" fontId="22" fillId="0" borderId="2" xfId="3" applyNumberFormat="1" applyFont="1" applyBorder="1" applyAlignment="1" applyProtection="1">
      <alignment horizontal="right"/>
    </xf>
    <xf numFmtId="4" fontId="22" fillId="0" borderId="47" xfId="2" applyNumberFormat="1" applyFont="1" applyFill="1" applyBorder="1" applyAlignment="1" applyProtection="1">
      <alignment horizontal="right"/>
    </xf>
    <xf numFmtId="4" fontId="22" fillId="0" borderId="20" xfId="3" applyNumberFormat="1" applyFont="1" applyBorder="1" applyAlignment="1" applyProtection="1">
      <alignment horizontal="right"/>
    </xf>
    <xf numFmtId="4" fontId="22" fillId="0" borderId="4" xfId="3" applyNumberFormat="1" applyFont="1" applyBorder="1" applyAlignment="1" applyProtection="1">
      <alignment horizontal="right"/>
    </xf>
    <xf numFmtId="4" fontId="21" fillId="0" borderId="18" xfId="4" applyNumberFormat="1" applyFont="1" applyBorder="1" applyAlignment="1">
      <alignment horizontal="right"/>
    </xf>
    <xf numFmtId="4" fontId="23" fillId="0" borderId="18" xfId="2" applyNumberFormat="1" applyFont="1" applyBorder="1" applyAlignment="1" applyProtection="1">
      <alignment horizontal="right"/>
    </xf>
    <xf numFmtId="4" fontId="23" fillId="0" borderId="8" xfId="2" applyNumberFormat="1" applyFont="1" applyBorder="1" applyAlignment="1" applyProtection="1">
      <alignment horizontal="right"/>
    </xf>
    <xf numFmtId="4" fontId="23" fillId="0" borderId="20" xfId="2" applyNumberFormat="1" applyFont="1" applyBorder="1" applyAlignment="1" applyProtection="1">
      <alignment horizontal="right"/>
    </xf>
    <xf numFmtId="4" fontId="23" fillId="0" borderId="8" xfId="3" applyNumberFormat="1" applyFont="1" applyBorder="1" applyAlignment="1" applyProtection="1">
      <alignment horizontal="right"/>
    </xf>
    <xf numFmtId="4" fontId="23" fillId="0" borderId="53" xfId="4" applyNumberFormat="1" applyFon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6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66" fontId="0" fillId="0" borderId="3" xfId="4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7" fontId="4" fillId="0" borderId="3" xfId="0" applyNumberFormat="1" applyFont="1" applyBorder="1" applyAlignment="1">
      <alignment horizontal="right" vertical="center"/>
    </xf>
    <xf numFmtId="166" fontId="4" fillId="0" borderId="3" xfId="4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4" fontId="16" fillId="0" borderId="47" xfId="2" applyNumberFormat="1" applyFont="1" applyFill="1" applyBorder="1" applyAlignment="1" applyProtection="1">
      <alignment horizontal="right"/>
      <protection locked="0"/>
    </xf>
    <xf numFmtId="4" fontId="16" fillId="0" borderId="53" xfId="2" applyNumberFormat="1" applyFont="1" applyFill="1" applyBorder="1" applyAlignment="1" applyProtection="1">
      <alignment horizontal="right"/>
      <protection locked="0"/>
    </xf>
    <xf numFmtId="9" fontId="21" fillId="0" borderId="8" xfId="2" applyNumberFormat="1" applyFont="1" applyBorder="1" applyAlignment="1" applyProtection="1">
      <alignment horizontal="right"/>
    </xf>
    <xf numFmtId="9" fontId="21" fillId="0" borderId="8" xfId="3" applyNumberFormat="1" applyFont="1" applyBorder="1" applyAlignment="1" applyProtection="1">
      <alignment horizontal="right"/>
    </xf>
    <xf numFmtId="4" fontId="21" fillId="0" borderId="18" xfId="4" applyNumberFormat="1" applyFont="1" applyBorder="1" applyAlignment="1" applyProtection="1">
      <alignment horizontal="right"/>
    </xf>
    <xf numFmtId="9" fontId="22" fillId="0" borderId="16" xfId="3" applyNumberFormat="1" applyFont="1" applyBorder="1" applyAlignment="1" applyProtection="1">
      <alignment horizontal="right"/>
    </xf>
    <xf numFmtId="4" fontId="22" fillId="0" borderId="65" xfId="3" applyNumberFormat="1" applyFont="1" applyBorder="1" applyAlignment="1" applyProtection="1">
      <alignment horizontal="right"/>
    </xf>
    <xf numFmtId="7" fontId="0" fillId="0" borderId="0" xfId="0" applyNumberFormat="1"/>
    <xf numFmtId="7" fontId="4" fillId="0" borderId="0" xfId="0" applyNumberFormat="1" applyFont="1"/>
    <xf numFmtId="0" fontId="24" fillId="0" borderId="0" xfId="0" applyFont="1"/>
    <xf numFmtId="0" fontId="7" fillId="0" borderId="0" xfId="0" applyFont="1" applyBorder="1" applyAlignment="1" applyProtection="1">
      <alignment horizontal="right"/>
    </xf>
    <xf numFmtId="0" fontId="7" fillId="0" borderId="0" xfId="0" applyFont="1" applyAlignment="1">
      <alignment horizontal="right"/>
    </xf>
    <xf numFmtId="0" fontId="25" fillId="7" borderId="6" xfId="0" applyFont="1" applyFill="1" applyBorder="1" applyAlignment="1" applyProtection="1">
      <alignment horizontal="right"/>
    </xf>
    <xf numFmtId="0" fontId="25" fillId="0" borderId="2" xfId="0" applyFont="1" applyBorder="1" applyProtection="1"/>
    <xf numFmtId="0" fontId="1" fillId="0" borderId="0" xfId="0" applyFont="1"/>
    <xf numFmtId="0" fontId="3" fillId="0" borderId="5" xfId="0" applyFont="1" applyBorder="1" applyAlignment="1" applyProtection="1">
      <alignment horizontal="right"/>
    </xf>
    <xf numFmtId="167" fontId="8" fillId="0" borderId="11" xfId="0" applyNumberFormat="1" applyFont="1" applyFill="1" applyBorder="1" applyProtection="1"/>
    <xf numFmtId="166" fontId="8" fillId="0" borderId="38" xfId="0" applyNumberFormat="1" applyFont="1" applyFill="1" applyBorder="1"/>
    <xf numFmtId="44" fontId="8" fillId="5" borderId="74" xfId="4" applyFont="1" applyFill="1" applyBorder="1" applyProtection="1">
      <protection locked="0"/>
    </xf>
    <xf numFmtId="9" fontId="20" fillId="7" borderId="27" xfId="3" applyFont="1" applyFill="1" applyBorder="1" applyAlignment="1" applyProtection="1">
      <alignment horizontal="right"/>
    </xf>
    <xf numFmtId="9" fontId="20" fillId="7" borderId="10" xfId="3" applyFont="1" applyFill="1" applyBorder="1" applyAlignment="1" applyProtection="1">
      <alignment horizontal="right"/>
    </xf>
    <xf numFmtId="9" fontId="20" fillId="7" borderId="50" xfId="3" applyFont="1" applyFill="1" applyBorder="1" applyAlignment="1" applyProtection="1">
      <alignment horizontal="right"/>
    </xf>
    <xf numFmtId="9" fontId="20" fillId="7" borderId="52" xfId="3" applyFont="1" applyFill="1" applyBorder="1" applyAlignment="1" applyProtection="1">
      <alignment horizontal="right"/>
    </xf>
    <xf numFmtId="9" fontId="20" fillId="0" borderId="27" xfId="3" applyFont="1" applyBorder="1" applyAlignment="1" applyProtection="1">
      <alignment horizontal="right"/>
    </xf>
    <xf numFmtId="9" fontId="20" fillId="0" borderId="30" xfId="3" applyFont="1" applyBorder="1" applyAlignment="1" applyProtection="1">
      <alignment horizontal="right"/>
    </xf>
    <xf numFmtId="9" fontId="20" fillId="0" borderId="50" xfId="3" applyFont="1" applyBorder="1" applyAlignment="1" applyProtection="1">
      <alignment horizontal="right"/>
    </xf>
    <xf numFmtId="9" fontId="20" fillId="0" borderId="16" xfId="3" applyFont="1" applyBorder="1" applyAlignment="1" applyProtection="1">
      <alignment horizontal="right"/>
    </xf>
    <xf numFmtId="9" fontId="20" fillId="7" borderId="30" xfId="3" applyFont="1" applyFill="1" applyBorder="1" applyAlignment="1" applyProtection="1">
      <alignment horizontal="right"/>
    </xf>
    <xf numFmtId="9" fontId="20" fillId="7" borderId="6" xfId="3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8" fillId="3" borderId="0" xfId="0" applyFont="1" applyFill="1" applyBorder="1" applyProtection="1"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Protection="1">
      <protection locked="0"/>
    </xf>
    <xf numFmtId="165" fontId="0" fillId="3" borderId="3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>
      <alignment horizontal="center" vertical="center"/>
    </xf>
    <xf numFmtId="10" fontId="0" fillId="0" borderId="3" xfId="3" applyNumberFormat="1" applyFont="1" applyFill="1" applyBorder="1" applyAlignment="1">
      <alignment horizontal="center" vertical="center"/>
    </xf>
    <xf numFmtId="4" fontId="0" fillId="3" borderId="3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69" fontId="4" fillId="8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2" fontId="8" fillId="3" borderId="15" xfId="0" applyNumberFormat="1" applyFont="1" applyFill="1" applyBorder="1" applyProtection="1">
      <protection locked="0"/>
    </xf>
    <xf numFmtId="2" fontId="8" fillId="3" borderId="23" xfId="0" applyNumberFormat="1" applyFont="1" applyFill="1" applyBorder="1" applyProtection="1">
      <protection locked="0"/>
    </xf>
    <xf numFmtId="9" fontId="8" fillId="0" borderId="76" xfId="3" applyFont="1" applyBorder="1" applyAlignment="1" applyProtection="1">
      <alignment horizontal="center"/>
    </xf>
    <xf numFmtId="4" fontId="0" fillId="2" borderId="3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Fill="1"/>
    <xf numFmtId="4" fontId="8" fillId="3" borderId="44" xfId="2" applyNumberFormat="1" applyFont="1" applyFill="1" applyBorder="1" applyAlignment="1" applyProtection="1">
      <alignment horizontal="right"/>
      <protection locked="0"/>
    </xf>
    <xf numFmtId="4" fontId="8" fillId="3" borderId="45" xfId="2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Alignment="1">
      <alignment horizontal="left"/>
    </xf>
    <xf numFmtId="49" fontId="1" fillId="3" borderId="24" xfId="0" applyNumberFormat="1" applyFont="1" applyFill="1" applyBorder="1"/>
    <xf numFmtId="49" fontId="0" fillId="3" borderId="1" xfId="0" applyNumberFormat="1" applyFill="1" applyBorder="1"/>
    <xf numFmtId="49" fontId="0" fillId="3" borderId="25" xfId="0" applyNumberFormat="1" applyFill="1" applyBorder="1"/>
    <xf numFmtId="49" fontId="17" fillId="3" borderId="24" xfId="1" applyNumberFormat="1" applyFill="1" applyBorder="1" applyAlignment="1" applyProtection="1"/>
    <xf numFmtId="49" fontId="1" fillId="3" borderId="24" xfId="0" applyNumberFormat="1" applyFont="1" applyFill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75" xfId="0" applyFont="1" applyFill="1" applyBorder="1" applyAlignment="1">
      <alignment horizontal="left" wrapText="1"/>
    </xf>
    <xf numFmtId="165" fontId="0" fillId="3" borderId="24" xfId="0" applyNumberFormat="1" applyFill="1" applyBorder="1" applyAlignment="1">
      <alignment horizontal="center" vertical="center"/>
    </xf>
    <xf numFmtId="165" fontId="0" fillId="3" borderId="25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70" fontId="0" fillId="3" borderId="3" xfId="0" applyNumberFormat="1" applyFill="1" applyBorder="1" applyAlignment="1" applyProtection="1">
      <alignment horizontal="center"/>
      <protection locked="0"/>
    </xf>
    <xf numFmtId="0" fontId="0" fillId="7" borderId="3" xfId="0" applyFill="1" applyBorder="1"/>
    <xf numFmtId="0" fontId="7" fillId="0" borderId="3" xfId="0" applyFont="1" applyBorder="1"/>
    <xf numFmtId="0" fontId="0" fillId="0" borderId="3" xfId="0" applyBorder="1"/>
    <xf numFmtId="170" fontId="0" fillId="0" borderId="3" xfId="0" applyNumberFormat="1" applyFill="1" applyBorder="1" applyAlignment="1">
      <alignment horizontal="center" vertical="center"/>
    </xf>
    <xf numFmtId="172" fontId="4" fillId="0" borderId="3" xfId="0" applyNumberFormat="1" applyFont="1" applyBorder="1" applyAlignment="1">
      <alignment horizontal="center" vertical="center"/>
    </xf>
    <xf numFmtId="0" fontId="0" fillId="0" borderId="55" xfId="0" applyBorder="1"/>
    <xf numFmtId="0" fontId="2" fillId="0" borderId="56" xfId="0" applyFont="1" applyBorder="1" applyAlignment="1" applyProtection="1">
      <alignment horizontal="center"/>
    </xf>
    <xf numFmtId="0" fontId="2" fillId="0" borderId="57" xfId="0" applyFont="1" applyBorder="1" applyAlignment="1" applyProtection="1">
      <alignment horizontal="center"/>
    </xf>
    <xf numFmtId="49" fontId="0" fillId="0" borderId="24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0" fontId="9" fillId="0" borderId="7" xfId="0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 wrapText="1"/>
    </xf>
    <xf numFmtId="0" fontId="9" fillId="0" borderId="47" xfId="0" applyFont="1" applyBorder="1" applyAlignment="1" applyProtection="1">
      <alignment horizontal="center" wrapText="1"/>
    </xf>
    <xf numFmtId="0" fontId="9" fillId="0" borderId="53" xfId="0" applyFont="1" applyBorder="1" applyAlignment="1" applyProtection="1">
      <alignment horizontal="center" wrapText="1"/>
    </xf>
    <xf numFmtId="0" fontId="0" fillId="0" borderId="24" xfId="0" applyNumberFormat="1" applyBorder="1"/>
    <xf numFmtId="0" fontId="0" fillId="0" borderId="1" xfId="0" applyNumberFormat="1" applyBorder="1"/>
    <xf numFmtId="0" fontId="0" fillId="0" borderId="25" xfId="0" applyNumberFormat="1" applyBorder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4" fillId="0" borderId="7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5">
    <cellStyle name="Komma" xfId="2" builtinId="3"/>
    <cellStyle name="Link" xfId="1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view="pageLayout" topLeftCell="A18" zoomScaleNormal="100" workbookViewId="0">
      <selection activeCell="C2" sqref="C2"/>
    </sheetView>
  </sheetViews>
  <sheetFormatPr baseColWidth="10" defaultRowHeight="12" x14ac:dyDescent="0.2"/>
  <cols>
    <col min="1" max="1" width="1.28515625" customWidth="1"/>
    <col min="2" max="2" width="3.140625" customWidth="1"/>
    <col min="3" max="3" width="13.140625" customWidth="1"/>
    <col min="5" max="5" width="10.5703125" customWidth="1"/>
    <col min="6" max="6" width="12.5703125" customWidth="1"/>
    <col min="9" max="9" width="20.5703125" customWidth="1"/>
  </cols>
  <sheetData>
    <row r="1" spans="2:10" ht="9" customHeight="1" x14ac:dyDescent="0.2"/>
    <row r="2" spans="2:10" ht="15" x14ac:dyDescent="0.25">
      <c r="F2" s="128" t="s">
        <v>162</v>
      </c>
      <c r="H2" s="213"/>
    </row>
    <row r="3" spans="2:10" x14ac:dyDescent="0.2">
      <c r="H3" s="138" t="s">
        <v>163</v>
      </c>
    </row>
    <row r="5" spans="2:10" ht="15.75" x14ac:dyDescent="0.25">
      <c r="B5" s="393" t="s">
        <v>199</v>
      </c>
      <c r="C5" s="393"/>
      <c r="D5" s="393"/>
      <c r="E5" s="393"/>
      <c r="F5" s="393"/>
      <c r="G5" s="393"/>
      <c r="H5" s="393"/>
      <c r="I5" s="393"/>
    </row>
    <row r="6" spans="2:10" ht="15.75" x14ac:dyDescent="0.25">
      <c r="B6" s="393" t="s">
        <v>217</v>
      </c>
      <c r="C6" s="393"/>
      <c r="D6" s="393"/>
      <c r="E6" s="393"/>
      <c r="F6" s="393"/>
      <c r="G6" s="393"/>
      <c r="H6" s="393"/>
      <c r="I6" s="393"/>
    </row>
    <row r="8" spans="2:10" ht="19.5" customHeight="1" x14ac:dyDescent="0.2">
      <c r="B8" s="1" t="s">
        <v>11</v>
      </c>
      <c r="D8" s="95"/>
      <c r="F8" s="390" t="s">
        <v>158</v>
      </c>
      <c r="G8" s="209"/>
      <c r="H8" s="209"/>
      <c r="I8" s="209"/>
    </row>
    <row r="9" spans="2:10" x14ac:dyDescent="0.2">
      <c r="B9" s="4"/>
    </row>
    <row r="11" spans="2:10" ht="19.5" customHeight="1" x14ac:dyDescent="0.2">
      <c r="B11" s="1" t="s">
        <v>5</v>
      </c>
      <c r="C11" s="13" t="s">
        <v>202</v>
      </c>
      <c r="D11" s="4"/>
      <c r="E11" s="4"/>
      <c r="F11" s="394"/>
      <c r="G11" s="395"/>
      <c r="H11" s="395"/>
      <c r="I11" s="396"/>
    </row>
    <row r="12" spans="2:10" ht="15.95" customHeight="1" x14ac:dyDescent="0.2">
      <c r="B12" s="1"/>
      <c r="C12" s="1"/>
      <c r="F12" s="83"/>
      <c r="G12" s="83"/>
      <c r="H12" s="83"/>
      <c r="I12" s="83"/>
    </row>
    <row r="13" spans="2:10" ht="19.5" customHeight="1" x14ac:dyDescent="0.2">
      <c r="B13" s="1"/>
      <c r="C13" s="1" t="s">
        <v>216</v>
      </c>
      <c r="F13" s="394"/>
      <c r="G13" s="395"/>
      <c r="H13" s="395"/>
      <c r="I13" s="396"/>
    </row>
    <row r="14" spans="2:10" ht="8.1" customHeight="1" x14ac:dyDescent="0.2">
      <c r="B14" s="1"/>
      <c r="C14" s="1"/>
      <c r="F14" s="5"/>
      <c r="G14" s="5"/>
      <c r="H14" s="5"/>
      <c r="I14" s="5"/>
      <c r="J14" s="2"/>
    </row>
    <row r="15" spans="2:10" ht="19.5" customHeight="1" x14ac:dyDescent="0.2">
      <c r="B15" s="1"/>
      <c r="C15" s="1" t="s">
        <v>164</v>
      </c>
      <c r="F15" s="394"/>
      <c r="G15" s="395"/>
      <c r="H15" s="395"/>
      <c r="I15" s="396"/>
      <c r="J15" s="2"/>
    </row>
    <row r="16" spans="2:10" ht="8.1" customHeight="1" x14ac:dyDescent="0.2">
      <c r="B16" s="1"/>
      <c r="C16" s="1"/>
      <c r="F16" s="210"/>
      <c r="G16" s="210"/>
      <c r="H16" s="210"/>
      <c r="I16" s="210"/>
      <c r="J16" s="2"/>
    </row>
    <row r="17" spans="2:10" ht="19.5" customHeight="1" x14ac:dyDescent="0.2">
      <c r="C17" t="s">
        <v>0</v>
      </c>
      <c r="F17" s="394"/>
      <c r="G17" s="395"/>
      <c r="H17" s="395"/>
      <c r="I17" s="396"/>
    </row>
    <row r="18" spans="2:10" ht="8.25" customHeight="1" x14ac:dyDescent="0.2">
      <c r="F18" s="5"/>
      <c r="G18" s="5"/>
      <c r="H18" s="5"/>
      <c r="I18" s="5"/>
      <c r="J18" s="2"/>
    </row>
    <row r="19" spans="2:10" ht="19.5" customHeight="1" x14ac:dyDescent="0.2">
      <c r="C19" t="s">
        <v>1</v>
      </c>
      <c r="F19" s="394"/>
      <c r="G19" s="395"/>
      <c r="H19" s="395"/>
      <c r="I19" s="396"/>
    </row>
    <row r="20" spans="2:10" ht="8.1" customHeight="1" x14ac:dyDescent="0.2">
      <c r="F20" s="5"/>
      <c r="G20" s="5"/>
      <c r="H20" s="5"/>
      <c r="I20" s="5"/>
      <c r="J20" s="2"/>
    </row>
    <row r="21" spans="2:10" ht="19.5" customHeight="1" x14ac:dyDescent="0.2">
      <c r="C21" t="s">
        <v>8</v>
      </c>
      <c r="F21" s="394"/>
      <c r="G21" s="395"/>
      <c r="H21" s="395"/>
      <c r="I21" s="396"/>
    </row>
    <row r="22" spans="2:10" ht="8.1" customHeight="1" x14ac:dyDescent="0.2">
      <c r="F22" s="5"/>
      <c r="G22" s="5"/>
      <c r="H22" s="5"/>
      <c r="I22" s="5"/>
      <c r="J22" s="2"/>
    </row>
    <row r="23" spans="2:10" ht="19.5" customHeight="1" x14ac:dyDescent="0.2">
      <c r="C23" t="s">
        <v>2</v>
      </c>
      <c r="F23" s="397"/>
      <c r="G23" s="395"/>
      <c r="H23" s="395"/>
      <c r="I23" s="396"/>
    </row>
    <row r="24" spans="2:10" ht="8.1" customHeight="1" x14ac:dyDescent="0.2">
      <c r="F24" s="6"/>
      <c r="G24" s="6"/>
      <c r="H24" s="6"/>
      <c r="I24" s="6"/>
      <c r="J24" s="2"/>
    </row>
    <row r="25" spans="2:10" x14ac:dyDescent="0.2">
      <c r="F25" s="6"/>
      <c r="G25" s="6"/>
      <c r="H25" s="6"/>
      <c r="I25" s="6"/>
      <c r="J25" s="2"/>
    </row>
    <row r="26" spans="2:10" x14ac:dyDescent="0.2">
      <c r="F26" s="7"/>
      <c r="G26" s="7"/>
      <c r="H26" s="7"/>
      <c r="I26" s="7"/>
    </row>
    <row r="27" spans="2:10" ht="34.5" customHeight="1" x14ac:dyDescent="0.2">
      <c r="B27" s="1" t="s">
        <v>6</v>
      </c>
      <c r="C27" s="401" t="s">
        <v>203</v>
      </c>
      <c r="D27" s="401"/>
      <c r="E27" s="402"/>
      <c r="F27" s="398"/>
      <c r="G27" s="399"/>
      <c r="H27" s="399"/>
      <c r="I27" s="400"/>
    </row>
    <row r="28" spans="2:10" ht="8.1" customHeight="1" x14ac:dyDescent="0.2">
      <c r="B28" s="1"/>
      <c r="C28" s="1"/>
      <c r="F28" s="5"/>
      <c r="G28" s="5"/>
      <c r="H28" s="5"/>
      <c r="I28" s="5"/>
      <c r="J28" s="2"/>
    </row>
    <row r="29" spans="2:10" ht="19.5" customHeight="1" x14ac:dyDescent="0.2">
      <c r="C29" t="s">
        <v>0</v>
      </c>
      <c r="F29" s="394"/>
      <c r="G29" s="395"/>
      <c r="H29" s="395"/>
      <c r="I29" s="396"/>
    </row>
    <row r="30" spans="2:10" ht="8.1" customHeight="1" x14ac:dyDescent="0.2">
      <c r="F30" s="5"/>
      <c r="G30" s="5"/>
      <c r="H30" s="5"/>
      <c r="I30" s="5"/>
      <c r="J30" s="2"/>
    </row>
    <row r="31" spans="2:10" ht="19.5" customHeight="1" x14ac:dyDescent="0.2">
      <c r="C31" t="s">
        <v>1</v>
      </c>
      <c r="F31" s="394"/>
      <c r="G31" s="395"/>
      <c r="H31" s="395"/>
      <c r="I31" s="396"/>
    </row>
    <row r="32" spans="2:10" x14ac:dyDescent="0.2">
      <c r="F32" s="6"/>
      <c r="G32" s="6"/>
      <c r="H32" s="6"/>
      <c r="I32" s="6"/>
      <c r="J32" s="2"/>
    </row>
    <row r="33" spans="2:10" ht="19.5" customHeight="1" x14ac:dyDescent="0.2">
      <c r="C33" t="s">
        <v>8</v>
      </c>
      <c r="F33" s="394"/>
      <c r="G33" s="395"/>
      <c r="H33" s="395"/>
      <c r="I33" s="396"/>
    </row>
    <row r="34" spans="2:10" x14ac:dyDescent="0.2">
      <c r="F34" s="6"/>
      <c r="G34" s="6"/>
      <c r="H34" s="6"/>
      <c r="I34" s="6"/>
      <c r="J34" s="2"/>
    </row>
    <row r="35" spans="2:10" ht="19.5" customHeight="1" x14ac:dyDescent="0.2">
      <c r="C35" t="s">
        <v>2</v>
      </c>
      <c r="F35" s="397"/>
      <c r="G35" s="395"/>
      <c r="H35" s="395"/>
      <c r="I35" s="396"/>
    </row>
    <row r="36" spans="2:10" x14ac:dyDescent="0.2">
      <c r="F36" s="7"/>
      <c r="G36" s="7"/>
      <c r="H36" s="7"/>
      <c r="I36" s="7"/>
      <c r="J36" s="2"/>
    </row>
    <row r="37" spans="2:10" ht="19.5" customHeight="1" x14ac:dyDescent="0.25">
      <c r="C37" t="s">
        <v>3</v>
      </c>
      <c r="D37" t="s">
        <v>4</v>
      </c>
      <c r="F37" s="96"/>
      <c r="I37" s="7"/>
    </row>
    <row r="38" spans="2:10" ht="15.95" customHeight="1" x14ac:dyDescent="0.2">
      <c r="F38" s="5"/>
      <c r="I38" s="6"/>
    </row>
    <row r="39" spans="2:10" ht="19.5" customHeight="1" x14ac:dyDescent="0.25">
      <c r="D39" t="s">
        <v>103</v>
      </c>
      <c r="F39" s="96"/>
      <c r="I39" s="7"/>
    </row>
    <row r="42" spans="2:10" ht="12.75" x14ac:dyDescent="0.2">
      <c r="B42" s="1" t="s">
        <v>7</v>
      </c>
      <c r="C42" s="1" t="s">
        <v>76</v>
      </c>
    </row>
    <row r="44" spans="2:10" ht="19.5" customHeight="1" x14ac:dyDescent="0.2">
      <c r="C44" t="s">
        <v>68</v>
      </c>
      <c r="F44" s="403"/>
      <c r="G44" s="404"/>
      <c r="H44" s="368" t="s">
        <v>10</v>
      </c>
      <c r="I44" s="367"/>
    </row>
    <row r="56" ht="6" customHeight="1" x14ac:dyDescent="0.2"/>
    <row r="57" hidden="1" x14ac:dyDescent="0.2"/>
  </sheetData>
  <mergeCells count="16">
    <mergeCell ref="F44:G44"/>
    <mergeCell ref="F11:I11"/>
    <mergeCell ref="F17:I17"/>
    <mergeCell ref="F31:I31"/>
    <mergeCell ref="F13:I13"/>
    <mergeCell ref="F15:I15"/>
    <mergeCell ref="B5:I5"/>
    <mergeCell ref="B6:I6"/>
    <mergeCell ref="F29:I29"/>
    <mergeCell ref="F35:I35"/>
    <mergeCell ref="F19:I19"/>
    <mergeCell ref="F21:I21"/>
    <mergeCell ref="F23:I23"/>
    <mergeCell ref="F27:I27"/>
    <mergeCell ref="F33:I33"/>
    <mergeCell ref="C27:E27"/>
  </mergeCells>
  <phoneticPr fontId="0" type="noConversion"/>
  <pageMargins left="0.94" right="0.39370078740157483" top="0.7" bottom="0.42" header="0" footer="0.17"/>
  <pageSetup paperSize="9" orientation="portrait" r:id="rId1"/>
  <headerFooter alignWithMargins="0"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tabSelected="1" zoomScaleNormal="100" zoomScaleSheetLayoutView="100" zoomScalePageLayoutView="85" workbookViewId="0">
      <selection activeCell="F22" sqref="F22"/>
    </sheetView>
  </sheetViews>
  <sheetFormatPr baseColWidth="10" defaultRowHeight="12" x14ac:dyDescent="0.2"/>
  <cols>
    <col min="1" max="1" width="1.28515625" customWidth="1"/>
    <col min="2" max="2" width="3.5703125" customWidth="1"/>
    <col min="3" max="3" width="11" customWidth="1"/>
    <col min="4" max="4" width="12.85546875" customWidth="1"/>
    <col min="5" max="5" width="14.5703125" bestFit="1" customWidth="1"/>
    <col min="6" max="6" width="11.5703125" customWidth="1"/>
    <col min="7" max="7" width="3.85546875" customWidth="1"/>
    <col min="8" max="8" width="10.140625" customWidth="1"/>
    <col min="9" max="9" width="12.7109375" customWidth="1"/>
    <col min="10" max="10" width="12.42578125" customWidth="1"/>
    <col min="11" max="11" width="9.140625" customWidth="1"/>
  </cols>
  <sheetData>
    <row r="1" spans="2:11" ht="6" customHeight="1" x14ac:dyDescent="0.2"/>
    <row r="2" spans="2:11" ht="20.100000000000001" customHeight="1" x14ac:dyDescent="0.25">
      <c r="B2" s="137" t="s">
        <v>207</v>
      </c>
      <c r="C2" s="380"/>
      <c r="D2" s="14"/>
      <c r="E2" s="14"/>
      <c r="F2" s="14"/>
      <c r="G2" s="14"/>
    </row>
    <row r="3" spans="2:11" ht="14.25" customHeight="1" x14ac:dyDescent="0.2">
      <c r="B3" s="13"/>
      <c r="C3" s="13"/>
      <c r="E3" s="14"/>
      <c r="F3" s="14"/>
      <c r="G3" s="14"/>
    </row>
    <row r="4" spans="2:11" ht="20.100000000000001" customHeight="1" x14ac:dyDescent="0.2">
      <c r="B4" s="15"/>
      <c r="C4" s="16" t="s">
        <v>208</v>
      </c>
      <c r="E4" s="1" t="str">
        <f>IF('Antrags-Deckblatt'!F11="","",'Antrags-Deckblatt'!F11)</f>
        <v/>
      </c>
      <c r="F4" s="14"/>
      <c r="G4" s="14"/>
    </row>
    <row r="5" spans="2:11" ht="9" customHeight="1" x14ac:dyDescent="0.2">
      <c r="B5" s="1"/>
      <c r="C5" s="12"/>
      <c r="D5" s="17"/>
    </row>
    <row r="6" spans="2:11" ht="19.5" customHeight="1" x14ac:dyDescent="0.2">
      <c r="B6" s="64"/>
      <c r="C6" s="377" t="s">
        <v>114</v>
      </c>
      <c r="D6" s="253" t="str">
        <f>IF('Antrags-Deckblatt'!D8="","",'Antrags-Deckblatt'!D8)</f>
        <v/>
      </c>
      <c r="F6" s="373" t="s">
        <v>130</v>
      </c>
      <c r="H6" s="379"/>
      <c r="I6" s="378" t="s">
        <v>131</v>
      </c>
    </row>
    <row r="7" spans="2:11" ht="12.95" customHeight="1" x14ac:dyDescent="0.2">
      <c r="C7" s="8"/>
    </row>
    <row r="8" spans="2:11" ht="20.100000000000001" customHeight="1" x14ac:dyDescent="0.2">
      <c r="B8" s="1" t="s">
        <v>77</v>
      </c>
      <c r="C8" s="348"/>
      <c r="E8" s="9"/>
      <c r="F8" s="11"/>
      <c r="G8" s="11"/>
      <c r="H8" s="11"/>
      <c r="I8" s="11"/>
      <c r="J8" s="10"/>
    </row>
    <row r="9" spans="2:11" ht="12.95" customHeight="1" x14ac:dyDescent="0.2">
      <c r="E9" s="9"/>
      <c r="F9" s="11"/>
      <c r="G9" s="11"/>
      <c r="H9" s="11"/>
      <c r="I9" s="11"/>
      <c r="J9" s="10"/>
      <c r="K9" s="9"/>
    </row>
    <row r="10" spans="2:11" ht="12.95" customHeight="1" x14ac:dyDescent="0.2">
      <c r="D10" s="12" t="s">
        <v>204</v>
      </c>
      <c r="E10" s="11"/>
      <c r="F10" s="11"/>
      <c r="G10" s="11"/>
      <c r="H10" s="11"/>
      <c r="I10" s="12" t="s">
        <v>107</v>
      </c>
    </row>
    <row r="11" spans="2:11" ht="15.95" customHeight="1" x14ac:dyDescent="0.2">
      <c r="D11" s="138" t="s">
        <v>113</v>
      </c>
      <c r="I11" s="348" t="s">
        <v>205</v>
      </c>
      <c r="J11" s="11"/>
    </row>
    <row r="12" spans="2:11" ht="18" customHeight="1" x14ac:dyDescent="0.2">
      <c r="C12" s="18"/>
      <c r="D12" s="21" t="s">
        <v>13</v>
      </c>
      <c r="E12" s="9" t="s">
        <v>93</v>
      </c>
      <c r="G12" s="22"/>
      <c r="H12" s="18"/>
      <c r="I12" s="9" t="s">
        <v>93</v>
      </c>
      <c r="J12" s="21" t="s">
        <v>13</v>
      </c>
    </row>
    <row r="13" spans="2:11" ht="19.5" customHeight="1" x14ac:dyDescent="0.2">
      <c r="C13" s="18"/>
      <c r="D13" s="369"/>
      <c r="E13" s="97">
        <f>D13/365.25</f>
        <v>0</v>
      </c>
      <c r="G13" s="84"/>
      <c r="H13" s="18"/>
      <c r="I13" s="372"/>
      <c r="J13" s="97">
        <f>I13*365.25</f>
        <v>0</v>
      </c>
    </row>
    <row r="14" spans="2:11" ht="14.1" customHeight="1" x14ac:dyDescent="0.2">
      <c r="D14" s="86"/>
      <c r="E14" s="85"/>
      <c r="F14" s="87" t="s">
        <v>104</v>
      </c>
      <c r="I14" s="85"/>
      <c r="J14" s="86"/>
      <c r="K14" s="87" t="s">
        <v>104</v>
      </c>
    </row>
    <row r="15" spans="2:11" ht="19.5" customHeight="1" x14ac:dyDescent="0.2">
      <c r="C15" s="23" t="s">
        <v>9</v>
      </c>
      <c r="D15" s="370">
        <f>SUM(D13:D13)</f>
        <v>0</v>
      </c>
      <c r="E15" s="370">
        <f>SUM(E13:E13)</f>
        <v>0</v>
      </c>
      <c r="F15" s="371">
        <f>IF($H$6 &gt; 0, D15/($H$6*365.25), 0)</f>
        <v>0</v>
      </c>
      <c r="H15" s="23" t="s">
        <v>9</v>
      </c>
      <c r="I15" s="370">
        <f>SUM(I13:I13)</f>
        <v>0</v>
      </c>
      <c r="J15" s="370">
        <f>SUM(J13:J13)</f>
        <v>0</v>
      </c>
      <c r="K15" s="371">
        <f>IF($H$6 &gt; 0, J15/($H$6*365.25), 0)</f>
        <v>0</v>
      </c>
    </row>
    <row r="16" spans="2:11" ht="20.100000000000001" customHeight="1" x14ac:dyDescent="0.2">
      <c r="E16" s="84"/>
      <c r="F16" s="2"/>
      <c r="G16" s="2"/>
      <c r="H16" s="2"/>
      <c r="I16" s="2"/>
      <c r="J16" s="84"/>
    </row>
    <row r="17" spans="2:8" ht="20.100000000000001" customHeight="1" x14ac:dyDescent="0.25">
      <c r="B17" s="128" t="s">
        <v>206</v>
      </c>
      <c r="C17" s="1"/>
      <c r="D17" s="1"/>
    </row>
    <row r="18" spans="2:8" ht="12.75" customHeight="1" x14ac:dyDescent="0.2">
      <c r="E18" s="3"/>
    </row>
    <row r="19" spans="2:8" ht="15.95" customHeight="1" x14ac:dyDescent="0.2">
      <c r="B19" s="1" t="s">
        <v>92</v>
      </c>
      <c r="C19" s="1" t="s">
        <v>133</v>
      </c>
      <c r="D19" s="1"/>
      <c r="E19" s="92"/>
      <c r="F19" s="88"/>
      <c r="G19" s="11"/>
    </row>
    <row r="20" spans="2:8" ht="15.95" customHeight="1" x14ac:dyDescent="0.2">
      <c r="C20" s="12"/>
      <c r="D20" s="12"/>
      <c r="E20" s="92"/>
      <c r="F20" s="88"/>
      <c r="G20" s="11"/>
    </row>
    <row r="21" spans="2:8" ht="15.95" customHeight="1" x14ac:dyDescent="0.2">
      <c r="B21" s="12"/>
      <c r="C21" s="12" t="s">
        <v>135</v>
      </c>
      <c r="D21" s="18"/>
      <c r="E21" s="133" t="s">
        <v>107</v>
      </c>
      <c r="F21" s="134" t="s">
        <v>105</v>
      </c>
      <c r="G21" s="135" t="s">
        <v>106</v>
      </c>
      <c r="H21" s="12"/>
    </row>
    <row r="22" spans="2:8" ht="19.5" customHeight="1" x14ac:dyDescent="0.2">
      <c r="D22" s="373"/>
      <c r="E22" s="384">
        <f>I13</f>
        <v>0</v>
      </c>
      <c r="F22" s="374">
        <v>1</v>
      </c>
      <c r="G22" s="410">
        <f>E22/F22</f>
        <v>0</v>
      </c>
      <c r="H22" s="410"/>
    </row>
    <row r="23" spans="2:8" ht="19.5" customHeight="1" x14ac:dyDescent="0.2">
      <c r="E23" s="93"/>
      <c r="F23" s="91" t="s">
        <v>78</v>
      </c>
      <c r="G23" s="19"/>
    </row>
    <row r="24" spans="2:8" ht="19.5" customHeight="1" x14ac:dyDescent="0.2">
      <c r="D24" s="373" t="s">
        <v>9</v>
      </c>
      <c r="E24" s="375">
        <f>SUM(E22:E22)</f>
        <v>0</v>
      </c>
      <c r="F24" s="376">
        <f>IF(G24 &gt; 0, E24/G24, 0)</f>
        <v>0</v>
      </c>
      <c r="G24" s="411">
        <f>SUM(G22:G22)</f>
        <v>0</v>
      </c>
      <c r="H24" s="411"/>
    </row>
    <row r="25" spans="2:8" ht="15.95" customHeight="1" x14ac:dyDescent="0.2">
      <c r="D25" s="18"/>
      <c r="E25" s="129"/>
      <c r="F25" s="136" t="s">
        <v>112</v>
      </c>
      <c r="G25" s="132" t="s">
        <v>111</v>
      </c>
      <c r="H25" s="131"/>
    </row>
    <row r="26" spans="2:8" ht="12" customHeight="1" x14ac:dyDescent="0.2">
      <c r="D26" s="18"/>
      <c r="E26" s="129"/>
      <c r="F26" s="130"/>
      <c r="G26" s="132" t="s">
        <v>110</v>
      </c>
      <c r="H26" s="131"/>
    </row>
    <row r="27" spans="2:8" ht="12" customHeight="1" x14ac:dyDescent="0.2">
      <c r="D27" s="201"/>
      <c r="E27" s="129"/>
      <c r="F27" s="130"/>
      <c r="G27" s="132"/>
      <c r="H27" s="131"/>
    </row>
    <row r="28" spans="2:8" ht="19.5" customHeight="1" x14ac:dyDescent="0.2">
      <c r="C28" s="12" t="s">
        <v>136</v>
      </c>
      <c r="D28" s="412" t="s">
        <v>156</v>
      </c>
      <c r="E28" s="409"/>
      <c r="F28" s="90">
        <f>IF(G28 &gt; 0, E24/G28, 0)</f>
        <v>0</v>
      </c>
      <c r="G28" s="406"/>
      <c r="H28" s="406"/>
    </row>
    <row r="29" spans="2:8" ht="12" customHeight="1" x14ac:dyDescent="0.2">
      <c r="D29" s="18"/>
      <c r="E29" s="129"/>
      <c r="F29" s="130"/>
      <c r="G29" s="132"/>
      <c r="H29" s="131"/>
    </row>
    <row r="30" spans="2:8" ht="12" customHeight="1" x14ac:dyDescent="0.2">
      <c r="D30" s="18"/>
      <c r="E30" s="129"/>
      <c r="F30" s="130"/>
      <c r="G30" s="132"/>
      <c r="H30" s="131"/>
    </row>
    <row r="31" spans="2:8" ht="15" customHeight="1" x14ac:dyDescent="0.2">
      <c r="B31" s="1" t="s">
        <v>132</v>
      </c>
      <c r="C31" s="1" t="s">
        <v>134</v>
      </c>
      <c r="D31" s="18"/>
      <c r="E31" s="199"/>
      <c r="F31" s="200"/>
      <c r="G31" s="132"/>
      <c r="H31" s="131"/>
    </row>
    <row r="32" spans="2:8" ht="15.95" customHeight="1" x14ac:dyDescent="0.2">
      <c r="E32" s="94"/>
      <c r="F32" s="91"/>
      <c r="G32" s="89"/>
    </row>
    <row r="33" spans="2:11" ht="19.5" customHeight="1" x14ac:dyDescent="0.2">
      <c r="D33" s="409" t="s">
        <v>79</v>
      </c>
      <c r="E33" s="409"/>
      <c r="F33" s="90">
        <f>IF(G33 &gt; 0, $E$24/G33, 0)</f>
        <v>0</v>
      </c>
      <c r="G33" s="406"/>
      <c r="H33" s="406"/>
    </row>
    <row r="34" spans="2:11" ht="19.5" customHeight="1" x14ac:dyDescent="0.2">
      <c r="D34" s="408" t="s">
        <v>108</v>
      </c>
      <c r="E34" s="408"/>
      <c r="F34" s="90">
        <f t="shared" ref="F34:F37" si="0">IF(G34 &gt; 0, $E$24/G34, 0)</f>
        <v>0</v>
      </c>
      <c r="G34" s="406"/>
      <c r="H34" s="406"/>
    </row>
    <row r="35" spans="2:11" ht="19.5" customHeight="1" x14ac:dyDescent="0.2">
      <c r="D35" s="408" t="s">
        <v>109</v>
      </c>
      <c r="E35" s="408"/>
      <c r="F35" s="90">
        <f t="shared" si="0"/>
        <v>0</v>
      </c>
      <c r="G35" s="406"/>
      <c r="H35" s="406"/>
    </row>
    <row r="36" spans="2:11" ht="19.5" customHeight="1" x14ac:dyDescent="0.2">
      <c r="D36" s="407" t="s">
        <v>80</v>
      </c>
      <c r="E36" s="407"/>
      <c r="F36" s="90">
        <f t="shared" si="0"/>
        <v>0</v>
      </c>
      <c r="G36" s="406"/>
      <c r="H36" s="406"/>
    </row>
    <row r="37" spans="2:11" ht="19.5" customHeight="1" x14ac:dyDescent="0.2">
      <c r="D37" s="407"/>
      <c r="E37" s="407"/>
      <c r="F37" s="90">
        <f t="shared" si="0"/>
        <v>0</v>
      </c>
      <c r="G37" s="406"/>
      <c r="H37" s="406"/>
    </row>
    <row r="38" spans="2:11" ht="15.95" customHeight="1" x14ac:dyDescent="0.2"/>
    <row r="39" spans="2:11" ht="15.95" customHeight="1" x14ac:dyDescent="0.2">
      <c r="B39" s="405"/>
      <c r="C39" s="405"/>
      <c r="D39" s="405"/>
      <c r="E39" s="405"/>
      <c r="F39" s="405"/>
      <c r="G39" s="405"/>
      <c r="H39" s="405"/>
      <c r="I39" s="405"/>
      <c r="J39" s="405"/>
      <c r="K39" s="405"/>
    </row>
    <row r="42" spans="2:11" x14ac:dyDescent="0.2">
      <c r="B42" s="405"/>
      <c r="C42" s="405"/>
      <c r="D42" s="405"/>
      <c r="E42" s="405"/>
      <c r="F42" s="405"/>
      <c r="G42" s="405"/>
      <c r="H42" s="405"/>
      <c r="I42" s="405"/>
      <c r="J42" s="405"/>
      <c r="K42" s="405"/>
    </row>
  </sheetData>
  <mergeCells count="16">
    <mergeCell ref="D34:E34"/>
    <mergeCell ref="D33:E33"/>
    <mergeCell ref="G22:H22"/>
    <mergeCell ref="G24:H24"/>
    <mergeCell ref="G33:H33"/>
    <mergeCell ref="G34:H34"/>
    <mergeCell ref="D28:E28"/>
    <mergeCell ref="G28:H28"/>
    <mergeCell ref="B42:K42"/>
    <mergeCell ref="G35:H35"/>
    <mergeCell ref="G36:H36"/>
    <mergeCell ref="G37:H37"/>
    <mergeCell ref="D36:E36"/>
    <mergeCell ref="D35:E35"/>
    <mergeCell ref="D37:E37"/>
    <mergeCell ref="B39:K39"/>
  </mergeCells>
  <phoneticPr fontId="0" type="noConversion"/>
  <pageMargins left="0.94" right="0.39370078740157483" top="0.7" bottom="0.42" header="0" footer="0.17"/>
  <pageSetup paperSize="9" scale="97" fitToHeight="0" orientation="portrait" r:id="rId1"/>
  <headerFooter alignWithMargins="0">
    <oddFooter>&amp;CSeite &amp;P von &amp;N</oddFooter>
  </headerFooter>
  <ignoredErrors>
    <ignoredError sqref="F24" formula="1"/>
    <ignoredError sqref="D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zoomScaleNormal="100" workbookViewId="0">
      <selection activeCell="I54" sqref="I54"/>
    </sheetView>
  </sheetViews>
  <sheetFormatPr baseColWidth="10" defaultRowHeight="12" x14ac:dyDescent="0.2"/>
  <cols>
    <col min="1" max="1" width="0.85546875" customWidth="1"/>
    <col min="2" max="2" width="20.85546875" customWidth="1"/>
    <col min="3" max="3" width="11.85546875" customWidth="1"/>
    <col min="4" max="4" width="18.85546875" customWidth="1"/>
    <col min="5" max="5" width="25.42578125" customWidth="1"/>
    <col min="6" max="6" width="17.140625" style="78" customWidth="1"/>
    <col min="7" max="7" width="15.140625" customWidth="1"/>
  </cols>
  <sheetData>
    <row r="1" spans="2:7" ht="6" customHeight="1" x14ac:dyDescent="0.2"/>
    <row r="2" spans="2:7" ht="15" customHeight="1" x14ac:dyDescent="0.25">
      <c r="B2" s="59" t="s">
        <v>95</v>
      </c>
      <c r="C2" s="30"/>
      <c r="D2" s="31"/>
      <c r="E2" s="31"/>
      <c r="F2" s="218"/>
      <c r="G2" s="31"/>
    </row>
    <row r="3" spans="2:7" ht="15" customHeight="1" x14ac:dyDescent="0.25">
      <c r="B3" s="30"/>
      <c r="C3" s="30"/>
      <c r="D3" s="31"/>
      <c r="E3" s="31"/>
      <c r="F3" s="218"/>
      <c r="G3" s="31"/>
    </row>
    <row r="4" spans="2:7" ht="15" customHeight="1" x14ac:dyDescent="0.2">
      <c r="B4" s="16" t="s">
        <v>208</v>
      </c>
      <c r="D4" s="415">
        <f>'Antrags-Deckblatt'!F11</f>
        <v>0</v>
      </c>
      <c r="E4" s="416"/>
      <c r="F4" s="417"/>
    </row>
    <row r="5" spans="2:7" ht="15" customHeight="1" x14ac:dyDescent="0.2">
      <c r="B5" s="12"/>
      <c r="C5" s="12"/>
      <c r="D5" s="17"/>
      <c r="E5" s="31"/>
      <c r="F5" s="218"/>
      <c r="G5" s="31"/>
    </row>
    <row r="6" spans="2:7" ht="15" customHeight="1" x14ac:dyDescent="0.2">
      <c r="B6" s="12" t="s">
        <v>11</v>
      </c>
      <c r="C6" s="202">
        <f>'Antrags-Deckblatt'!D8</f>
        <v>0</v>
      </c>
      <c r="E6" s="31"/>
      <c r="F6" s="218"/>
      <c r="G6" s="345"/>
    </row>
    <row r="7" spans="2:7" ht="15" customHeight="1" thickBot="1" x14ac:dyDescent="0.3">
      <c r="B7" s="33"/>
      <c r="C7" s="33"/>
      <c r="D7" s="33"/>
      <c r="E7" s="33"/>
      <c r="F7" s="219"/>
      <c r="G7" s="344"/>
    </row>
    <row r="8" spans="2:7" ht="15" customHeight="1" thickBot="1" x14ac:dyDescent="0.3">
      <c r="B8" s="33"/>
      <c r="C8" s="33"/>
      <c r="D8" s="413" t="s">
        <v>140</v>
      </c>
      <c r="E8" s="414"/>
      <c r="F8" s="220" t="s">
        <v>166</v>
      </c>
      <c r="G8" s="345"/>
    </row>
    <row r="9" spans="2:7" ht="15" customHeight="1" x14ac:dyDescent="0.2">
      <c r="B9" s="42" t="s">
        <v>48</v>
      </c>
      <c r="C9" s="40"/>
      <c r="D9" s="65"/>
      <c r="E9" s="58"/>
      <c r="F9" s="277"/>
    </row>
    <row r="10" spans="2:7" ht="15" customHeight="1" thickBot="1" x14ac:dyDescent="0.25">
      <c r="B10" s="43"/>
      <c r="C10" s="24"/>
      <c r="D10" s="52" t="s">
        <v>152</v>
      </c>
      <c r="E10" s="53" t="s">
        <v>141</v>
      </c>
      <c r="F10" s="278" t="s">
        <v>165</v>
      </c>
    </row>
    <row r="11" spans="2:7" ht="15" customHeight="1" thickBot="1" x14ac:dyDescent="0.25">
      <c r="B11" s="44" t="s">
        <v>49</v>
      </c>
      <c r="C11" s="39"/>
      <c r="D11" s="203"/>
      <c r="E11" s="204"/>
      <c r="F11" s="221">
        <f>IF(D11 &gt; 0, E11/D11, 0)</f>
        <v>0</v>
      </c>
    </row>
    <row r="12" spans="2:7" ht="15" customHeight="1" thickBot="1" x14ac:dyDescent="0.25">
      <c r="B12" s="41"/>
      <c r="C12" s="41"/>
      <c r="D12" s="54"/>
      <c r="E12" s="50"/>
      <c r="F12" s="254"/>
    </row>
    <row r="13" spans="2:7" ht="15" customHeight="1" thickBot="1" x14ac:dyDescent="0.25">
      <c r="B13" s="47" t="s">
        <v>50</v>
      </c>
      <c r="C13" s="37"/>
      <c r="D13" s="203"/>
      <c r="E13" s="204"/>
      <c r="F13" s="352">
        <f t="shared" ref="F13:F56" si="0">IF(D13 &gt; 0, E13/D13, 0)</f>
        <v>0</v>
      </c>
    </row>
    <row r="14" spans="2:7" ht="7.5" customHeight="1" x14ac:dyDescent="0.2">
      <c r="B14" s="349"/>
      <c r="C14" s="41"/>
      <c r="D14" s="54"/>
      <c r="E14" s="350"/>
      <c r="F14" s="351"/>
    </row>
    <row r="15" spans="2:7" ht="15" customHeight="1" x14ac:dyDescent="0.2">
      <c r="B15" s="48" t="s">
        <v>94</v>
      </c>
      <c r="C15" s="273"/>
      <c r="D15" s="274"/>
      <c r="E15" s="275"/>
      <c r="F15" s="276"/>
    </row>
    <row r="16" spans="2:7" ht="15" customHeight="1" x14ac:dyDescent="0.2">
      <c r="B16" s="43" t="s">
        <v>51</v>
      </c>
      <c r="C16" s="265"/>
      <c r="D16" s="225"/>
      <c r="E16" s="81"/>
      <c r="F16" s="222">
        <f t="shared" si="0"/>
        <v>0</v>
      </c>
    </row>
    <row r="17" spans="2:8" ht="15" customHeight="1" x14ac:dyDescent="0.2">
      <c r="B17" s="38" t="s">
        <v>52</v>
      </c>
      <c r="C17" s="266"/>
      <c r="D17" s="225"/>
      <c r="E17" s="81"/>
      <c r="F17" s="222">
        <f t="shared" si="0"/>
        <v>0</v>
      </c>
    </row>
    <row r="18" spans="2:8" ht="15" customHeight="1" x14ac:dyDescent="0.2">
      <c r="B18" s="43" t="s">
        <v>53</v>
      </c>
      <c r="C18" s="265"/>
      <c r="D18" s="225"/>
      <c r="E18" s="81"/>
      <c r="F18" s="222">
        <f t="shared" si="0"/>
        <v>0</v>
      </c>
    </row>
    <row r="19" spans="2:8" ht="15" customHeight="1" x14ac:dyDescent="0.2">
      <c r="B19" s="43" t="s">
        <v>54</v>
      </c>
      <c r="C19" s="265"/>
      <c r="D19" s="225"/>
      <c r="E19" s="81"/>
      <c r="F19" s="222">
        <f t="shared" si="0"/>
        <v>0</v>
      </c>
    </row>
    <row r="20" spans="2:8" ht="15" customHeight="1" x14ac:dyDescent="0.2">
      <c r="B20" s="43" t="s">
        <v>75</v>
      </c>
      <c r="C20" s="265"/>
      <c r="D20" s="225"/>
      <c r="E20" s="81"/>
      <c r="F20" s="222">
        <f t="shared" si="0"/>
        <v>0</v>
      </c>
    </row>
    <row r="21" spans="2:8" ht="15" customHeight="1" x14ac:dyDescent="0.2">
      <c r="B21" s="43" t="s">
        <v>55</v>
      </c>
      <c r="C21" s="265"/>
      <c r="D21" s="225"/>
      <c r="E21" s="81"/>
      <c r="F21" s="222">
        <f t="shared" si="0"/>
        <v>0</v>
      </c>
    </row>
    <row r="22" spans="2:8" ht="15" customHeight="1" x14ac:dyDescent="0.2">
      <c r="B22" s="38" t="s">
        <v>170</v>
      </c>
      <c r="C22" s="266"/>
      <c r="D22" s="225"/>
      <c r="E22" s="81"/>
      <c r="F22" s="222">
        <f t="shared" si="0"/>
        <v>0</v>
      </c>
    </row>
    <row r="23" spans="2:8" ht="15" customHeight="1" x14ac:dyDescent="0.2">
      <c r="B23" s="43" t="s">
        <v>69</v>
      </c>
      <c r="C23" s="265"/>
      <c r="D23" s="225"/>
      <c r="E23" s="81"/>
      <c r="F23" s="222">
        <f t="shared" si="0"/>
        <v>0</v>
      </c>
    </row>
    <row r="24" spans="2:8" ht="15" customHeight="1" x14ac:dyDescent="0.2">
      <c r="B24" s="223" t="s">
        <v>153</v>
      </c>
      <c r="C24" s="267"/>
      <c r="D24" s="225"/>
      <c r="E24" s="81"/>
      <c r="F24" s="222">
        <f t="shared" si="0"/>
        <v>0</v>
      </c>
    </row>
    <row r="25" spans="2:8" ht="15" customHeight="1" x14ac:dyDescent="0.2">
      <c r="B25" s="268" t="s">
        <v>171</v>
      </c>
      <c r="C25" s="269"/>
      <c r="D25" s="224"/>
      <c r="E25" s="81"/>
      <c r="F25" s="222">
        <f t="shared" si="0"/>
        <v>0</v>
      </c>
    </row>
    <row r="26" spans="2:8" ht="15" customHeight="1" thickBot="1" x14ac:dyDescent="0.25">
      <c r="B26" s="270" t="s">
        <v>172</v>
      </c>
      <c r="C26" s="271"/>
      <c r="D26" s="225"/>
      <c r="E26" s="81"/>
      <c r="F26" s="226">
        <f t="shared" si="0"/>
        <v>0</v>
      </c>
      <c r="H26" s="343"/>
    </row>
    <row r="27" spans="2:8" ht="15" customHeight="1" thickBot="1" x14ac:dyDescent="0.25">
      <c r="B27" s="44" t="s">
        <v>71</v>
      </c>
      <c r="C27" s="264"/>
      <c r="D27" s="263">
        <f>SUM(D16:D26)+D13</f>
        <v>0</v>
      </c>
      <c r="E27" s="259">
        <f>SUM(E16:E26)+E13</f>
        <v>0</v>
      </c>
      <c r="F27" s="260"/>
      <c r="G27" s="341"/>
    </row>
    <row r="28" spans="2:8" ht="15" customHeight="1" x14ac:dyDescent="0.2">
      <c r="B28" s="48" t="s">
        <v>173</v>
      </c>
      <c r="C28" s="27"/>
      <c r="D28" s="55"/>
      <c r="E28" s="227"/>
      <c r="F28" s="255"/>
      <c r="G28" s="342"/>
    </row>
    <row r="29" spans="2:8" ht="15" customHeight="1" x14ac:dyDescent="0.2">
      <c r="B29" s="38" t="s">
        <v>174</v>
      </c>
      <c r="C29" s="27"/>
      <c r="D29" s="228"/>
      <c r="E29" s="229"/>
      <c r="F29" s="256"/>
      <c r="G29" s="341"/>
      <c r="H29" s="138"/>
    </row>
    <row r="30" spans="2:8" ht="15" customHeight="1" x14ac:dyDescent="0.2">
      <c r="B30" s="230" t="s">
        <v>175</v>
      </c>
      <c r="C30" s="27"/>
      <c r="D30" s="381"/>
      <c r="E30" s="231"/>
      <c r="F30" s="222">
        <f t="shared" si="0"/>
        <v>0</v>
      </c>
    </row>
    <row r="31" spans="2:8" ht="15" customHeight="1" x14ac:dyDescent="0.2">
      <c r="B31" s="230" t="s">
        <v>176</v>
      </c>
      <c r="C31" s="27"/>
      <c r="D31" s="381"/>
      <c r="E31" s="231"/>
      <c r="F31" s="222">
        <f t="shared" si="0"/>
        <v>0</v>
      </c>
    </row>
    <row r="32" spans="2:8" ht="15" customHeight="1" x14ac:dyDescent="0.2">
      <c r="B32" s="38" t="s">
        <v>177</v>
      </c>
      <c r="C32" s="27"/>
      <c r="D32" s="228"/>
      <c r="E32" s="229"/>
      <c r="F32" s="256"/>
    </row>
    <row r="33" spans="2:6" ht="15" customHeight="1" x14ac:dyDescent="0.2">
      <c r="B33" s="230" t="s">
        <v>178</v>
      </c>
      <c r="C33" s="27"/>
      <c r="D33" s="381"/>
      <c r="E33" s="231"/>
      <c r="F33" s="222">
        <f t="shared" si="0"/>
        <v>0</v>
      </c>
    </row>
    <row r="34" spans="2:6" ht="15" customHeight="1" x14ac:dyDescent="0.2">
      <c r="B34" s="230" t="s">
        <v>179</v>
      </c>
      <c r="C34" s="27"/>
      <c r="D34" s="381"/>
      <c r="E34" s="231"/>
      <c r="F34" s="222">
        <f t="shared" si="0"/>
        <v>0</v>
      </c>
    </row>
    <row r="35" spans="2:6" ht="15" customHeight="1" x14ac:dyDescent="0.2">
      <c r="B35" s="38" t="s">
        <v>180</v>
      </c>
      <c r="C35" s="27"/>
      <c r="D35" s="228"/>
      <c r="E35" s="229"/>
      <c r="F35" s="232"/>
    </row>
    <row r="36" spans="2:6" ht="15" customHeight="1" x14ac:dyDescent="0.2">
      <c r="B36" s="230" t="s">
        <v>181</v>
      </c>
      <c r="C36" s="27"/>
      <c r="D36" s="381"/>
      <c r="E36" s="231"/>
      <c r="F36" s="222">
        <f t="shared" si="0"/>
        <v>0</v>
      </c>
    </row>
    <row r="37" spans="2:6" ht="15" customHeight="1" thickBot="1" x14ac:dyDescent="0.25">
      <c r="B37" s="230" t="s">
        <v>182</v>
      </c>
      <c r="C37" s="27"/>
      <c r="D37" s="382"/>
      <c r="E37" s="272"/>
      <c r="F37" s="226">
        <f t="shared" si="0"/>
        <v>0</v>
      </c>
    </row>
    <row r="38" spans="2:6" ht="15" customHeight="1" thickBot="1" x14ac:dyDescent="0.25">
      <c r="B38" s="44" t="s">
        <v>70</v>
      </c>
      <c r="C38" s="39"/>
      <c r="D38" s="257">
        <f>SUM(D29:D37)</f>
        <v>0</v>
      </c>
      <c r="E38" s="258">
        <f>SUM(E29:E37)</f>
        <v>0</v>
      </c>
      <c r="F38" s="262"/>
    </row>
    <row r="39" spans="2:6" ht="15" customHeight="1" x14ac:dyDescent="0.2">
      <c r="B39" s="47" t="s">
        <v>183</v>
      </c>
      <c r="C39" s="37"/>
      <c r="D39" s="56"/>
      <c r="E39" s="49"/>
      <c r="F39" s="255"/>
    </row>
    <row r="40" spans="2:6" ht="15" customHeight="1" x14ac:dyDescent="0.2">
      <c r="B40" s="38" t="s">
        <v>184</v>
      </c>
      <c r="C40" s="27"/>
      <c r="D40" s="381"/>
      <c r="E40" s="233"/>
      <c r="F40" s="222">
        <f t="shared" si="0"/>
        <v>0</v>
      </c>
    </row>
    <row r="41" spans="2:6" ht="15" customHeight="1" x14ac:dyDescent="0.2">
      <c r="B41" s="38" t="s">
        <v>185</v>
      </c>
      <c r="C41" s="27"/>
      <c r="D41" s="381"/>
      <c r="E41" s="233"/>
      <c r="F41" s="222">
        <f t="shared" si="0"/>
        <v>0</v>
      </c>
    </row>
    <row r="42" spans="2:6" ht="15" customHeight="1" x14ac:dyDescent="0.2">
      <c r="B42" s="38" t="s">
        <v>186</v>
      </c>
      <c r="C42" s="27"/>
      <c r="D42" s="381"/>
      <c r="E42" s="233"/>
      <c r="F42" s="222">
        <f t="shared" si="0"/>
        <v>0</v>
      </c>
    </row>
    <row r="43" spans="2:6" ht="15" customHeight="1" x14ac:dyDescent="0.2">
      <c r="B43" s="38" t="s">
        <v>187</v>
      </c>
      <c r="C43" s="27"/>
      <c r="D43" s="381"/>
      <c r="E43" s="233"/>
      <c r="F43" s="222">
        <f t="shared" si="0"/>
        <v>0</v>
      </c>
    </row>
    <row r="44" spans="2:6" ht="15" customHeight="1" thickBot="1" x14ac:dyDescent="0.25">
      <c r="B44" s="234" t="s">
        <v>56</v>
      </c>
      <c r="C44" s="235"/>
      <c r="D44" s="82"/>
      <c r="E44" s="236"/>
      <c r="F44" s="222">
        <f t="shared" si="0"/>
        <v>0</v>
      </c>
    </row>
    <row r="45" spans="2:6" ht="15" customHeight="1" thickBot="1" x14ac:dyDescent="0.25">
      <c r="B45" s="44" t="s">
        <v>57</v>
      </c>
      <c r="C45" s="39"/>
      <c r="D45" s="261">
        <f>SUM(D40:D44)</f>
        <v>0</v>
      </c>
      <c r="E45" s="259">
        <f>SUM(E40:E44)</f>
        <v>0</v>
      </c>
      <c r="F45" s="262"/>
    </row>
    <row r="46" spans="2:6" ht="15" customHeight="1" x14ac:dyDescent="0.2">
      <c r="B46" s="47" t="s">
        <v>188</v>
      </c>
      <c r="C46" s="37"/>
      <c r="D46" s="55"/>
      <c r="E46" s="51"/>
      <c r="F46" s="255"/>
    </row>
    <row r="47" spans="2:6" ht="15" customHeight="1" x14ac:dyDescent="0.2">
      <c r="B47" s="43" t="s">
        <v>189</v>
      </c>
      <c r="C47" s="24"/>
      <c r="D47" s="381"/>
      <c r="E47" s="233"/>
      <c r="F47" s="222">
        <f t="shared" si="0"/>
        <v>0</v>
      </c>
    </row>
    <row r="48" spans="2:6" ht="15" customHeight="1" thickBot="1" x14ac:dyDescent="0.25">
      <c r="B48" s="38" t="s">
        <v>190</v>
      </c>
      <c r="C48" s="27"/>
      <c r="D48" s="381"/>
      <c r="E48" s="233"/>
      <c r="F48" s="237">
        <f t="shared" si="0"/>
        <v>0</v>
      </c>
    </row>
    <row r="49" spans="2:6" ht="15" customHeight="1" thickBot="1" x14ac:dyDescent="0.25">
      <c r="B49" s="44" t="s">
        <v>58</v>
      </c>
      <c r="C49" s="39"/>
      <c r="D49" s="261">
        <f>SUM(D47:D48)</f>
        <v>0</v>
      </c>
      <c r="E49" s="259">
        <f>SUM(E47:E48)</f>
        <v>0</v>
      </c>
      <c r="F49" s="262"/>
    </row>
    <row r="50" spans="2:6" ht="15" customHeight="1" x14ac:dyDescent="0.2">
      <c r="B50" s="48" t="s">
        <v>191</v>
      </c>
      <c r="C50" s="35"/>
      <c r="D50" s="238"/>
      <c r="E50" s="239"/>
      <c r="F50" s="240"/>
    </row>
    <row r="51" spans="2:6" ht="15" customHeight="1" x14ac:dyDescent="0.2">
      <c r="B51" s="43" t="s">
        <v>192</v>
      </c>
      <c r="C51" s="24"/>
      <c r="D51" s="381"/>
      <c r="E51" s="233"/>
      <c r="F51" s="222">
        <f t="shared" si="0"/>
        <v>0</v>
      </c>
    </row>
    <row r="52" spans="2:6" ht="12.75" thickBot="1" x14ac:dyDescent="0.25">
      <c r="B52" s="43" t="s">
        <v>193</v>
      </c>
      <c r="C52" s="24"/>
      <c r="D52" s="381"/>
      <c r="E52" s="233"/>
      <c r="F52" s="237">
        <f t="shared" si="0"/>
        <v>0</v>
      </c>
    </row>
    <row r="53" spans="2:6" ht="12.75" thickBot="1" x14ac:dyDescent="0.25">
      <c r="B53" s="44" t="s">
        <v>59</v>
      </c>
      <c r="C53" s="39"/>
      <c r="D53" s="263">
        <f>SUM(D51:D52)</f>
        <v>0</v>
      </c>
      <c r="E53" s="259">
        <f>SUM(E51:E52)</f>
        <v>0</v>
      </c>
      <c r="F53" s="262"/>
    </row>
    <row r="54" spans="2:6" x14ac:dyDescent="0.2">
      <c r="B54" s="42" t="s">
        <v>194</v>
      </c>
      <c r="C54" s="40"/>
      <c r="D54" s="57"/>
      <c r="E54" s="45"/>
      <c r="F54" s="255"/>
    </row>
    <row r="55" spans="2:6" ht="15" customHeight="1" x14ac:dyDescent="0.2">
      <c r="B55" s="43" t="s">
        <v>195</v>
      </c>
      <c r="C55" s="24"/>
      <c r="D55" s="381"/>
      <c r="E55" s="233"/>
      <c r="F55" s="222">
        <f t="shared" si="0"/>
        <v>0</v>
      </c>
    </row>
    <row r="56" spans="2:6" ht="15" customHeight="1" thickBot="1" x14ac:dyDescent="0.25">
      <c r="B56" s="38" t="s">
        <v>196</v>
      </c>
      <c r="C56" s="27"/>
      <c r="D56" s="381"/>
      <c r="E56" s="233"/>
      <c r="F56" s="237">
        <f t="shared" si="0"/>
        <v>0</v>
      </c>
    </row>
    <row r="57" spans="2:6" ht="12.75" thickBot="1" x14ac:dyDescent="0.25">
      <c r="B57" s="44" t="s">
        <v>60</v>
      </c>
      <c r="C57" s="39"/>
      <c r="D57" s="261">
        <f>SUM(D55:D56)</f>
        <v>0</v>
      </c>
      <c r="E57" s="259">
        <f>SUM(E55:E56)</f>
        <v>0</v>
      </c>
      <c r="F57" s="262"/>
    </row>
    <row r="58" spans="2:6" ht="12.75" thickBot="1" x14ac:dyDescent="0.25">
      <c r="B58" s="44" t="s">
        <v>61</v>
      </c>
      <c r="C58" s="36"/>
      <c r="D58" s="261">
        <f>D11+D27+D38+D45+D49+D53+D57</f>
        <v>0</v>
      </c>
      <c r="E58" s="259">
        <f>E11+E27+E38+E45+E49+E53+E57</f>
        <v>0</v>
      </c>
      <c r="F58" s="262"/>
    </row>
    <row r="62" spans="2:6" x14ac:dyDescent="0.2">
      <c r="D62" s="241"/>
    </row>
  </sheetData>
  <mergeCells count="2">
    <mergeCell ref="D8:E8"/>
    <mergeCell ref="D4:F4"/>
  </mergeCells>
  <phoneticPr fontId="0" type="noConversion"/>
  <pageMargins left="0.74803149606299213" right="0.39370078740157483" top="0.70866141732283472" bottom="0.43307086614173229" header="0" footer="0.15748031496062992"/>
  <pageSetup paperSize="9" scale="97" orientation="portrait" r:id="rId1"/>
  <headerFooter alignWithMargins="0"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4"/>
  <sheetViews>
    <sheetView zoomScaleNormal="100" zoomScalePageLayoutView="82" workbookViewId="0">
      <selection activeCell="I54" sqref="I54"/>
    </sheetView>
  </sheetViews>
  <sheetFormatPr baseColWidth="10" defaultRowHeight="12" x14ac:dyDescent="0.2"/>
  <cols>
    <col min="1" max="1" width="1.28515625" customWidth="1"/>
    <col min="3" max="3" width="17" customWidth="1"/>
    <col min="4" max="4" width="12.85546875" customWidth="1"/>
    <col min="5" max="5" width="7.140625" customWidth="1"/>
    <col min="6" max="6" width="15.5703125" bestFit="1" customWidth="1"/>
    <col min="7" max="7" width="6.85546875" customWidth="1"/>
    <col min="8" max="8" width="10.5703125" bestFit="1" customWidth="1"/>
    <col min="9" max="9" width="5.85546875" customWidth="1"/>
    <col min="10" max="10" width="12.140625" customWidth="1"/>
    <col min="11" max="11" width="6.140625" customWidth="1"/>
    <col min="12" max="12" width="10.140625" bestFit="1" customWidth="1"/>
    <col min="13" max="13" width="5.85546875" customWidth="1"/>
    <col min="14" max="14" width="10.140625" customWidth="1"/>
    <col min="15" max="15" width="15.140625" customWidth="1"/>
    <col min="16" max="16" width="10.85546875" customWidth="1"/>
    <col min="17" max="17" width="11.5703125" customWidth="1"/>
    <col min="18" max="18" width="13.85546875" customWidth="1"/>
  </cols>
  <sheetData>
    <row r="1" spans="2:18" ht="7.5" customHeight="1" x14ac:dyDescent="0.2"/>
    <row r="2" spans="2:18" ht="15" x14ac:dyDescent="0.25">
      <c r="B2" s="128" t="s">
        <v>72</v>
      </c>
    </row>
    <row r="3" spans="2:18" ht="9.75" customHeight="1" x14ac:dyDescent="0.2"/>
    <row r="4" spans="2:18" ht="15.95" customHeight="1" x14ac:dyDescent="0.2">
      <c r="B4" s="16" t="s">
        <v>198</v>
      </c>
      <c r="D4" s="422" t="str">
        <f>IF('Antrags-Deckblatt'!F11="","",'Antrags-Deckblatt'!F11)</f>
        <v/>
      </c>
      <c r="E4" s="423"/>
      <c r="F4" s="423"/>
      <c r="G4" s="423"/>
      <c r="H4" s="423"/>
      <c r="I4" s="424"/>
      <c r="J4" s="66"/>
    </row>
    <row r="5" spans="2:18" ht="15.95" customHeight="1" x14ac:dyDescent="0.2">
      <c r="B5" s="16"/>
      <c r="D5" s="66"/>
      <c r="E5" s="66"/>
      <c r="F5" s="66"/>
      <c r="G5" s="66"/>
      <c r="H5" s="66"/>
      <c r="I5" s="66"/>
      <c r="J5" s="66"/>
    </row>
    <row r="6" spans="2:18" ht="14.1" customHeight="1" x14ac:dyDescent="0.2">
      <c r="B6" s="12"/>
      <c r="C6" s="12"/>
      <c r="D6" s="17"/>
      <c r="E6" s="31"/>
      <c r="F6" s="64"/>
      <c r="G6" s="178" t="s">
        <v>120</v>
      </c>
      <c r="H6" s="179" t="s">
        <v>119</v>
      </c>
      <c r="R6" s="2"/>
    </row>
    <row r="7" spans="2:18" ht="15.95" customHeight="1" x14ac:dyDescent="0.2">
      <c r="B7" s="12" t="s">
        <v>11</v>
      </c>
      <c r="D7" s="34" t="str">
        <f>IF('Antrags-Deckblatt'!D8="","",'Antrags-Deckblatt'!D8)</f>
        <v/>
      </c>
      <c r="E7" s="31"/>
      <c r="F7" s="180" t="s">
        <v>118</v>
      </c>
      <c r="G7" s="181">
        <f>'Kalkulierte Auslastung'!I15</f>
        <v>0</v>
      </c>
      <c r="H7" s="182">
        <f>'Kalkulierte Auslastung'!J15</f>
        <v>0</v>
      </c>
      <c r="I7" s="20"/>
      <c r="J7" s="20"/>
      <c r="K7" s="20"/>
      <c r="L7" s="20"/>
      <c r="M7" s="20"/>
      <c r="N7" s="20"/>
      <c r="O7" s="143"/>
    </row>
    <row r="8" spans="2:18" ht="7.5" customHeight="1" thickBot="1" x14ac:dyDescent="0.25">
      <c r="B8" s="12"/>
      <c r="D8" s="62"/>
      <c r="E8" s="31"/>
      <c r="F8" s="31"/>
      <c r="G8" s="31"/>
      <c r="H8" s="31"/>
      <c r="I8" s="20"/>
      <c r="J8" s="20"/>
      <c r="K8" s="20"/>
      <c r="L8" s="20"/>
      <c r="M8" s="20"/>
      <c r="N8" s="20"/>
    </row>
    <row r="9" spans="2:18" ht="13.5" thickBot="1" x14ac:dyDescent="0.25">
      <c r="B9" s="2"/>
      <c r="C9" s="24"/>
      <c r="D9" s="24"/>
      <c r="E9" s="24"/>
      <c r="F9" s="2"/>
      <c r="G9" s="2"/>
      <c r="H9" s="2"/>
      <c r="I9" s="425" t="s">
        <v>85</v>
      </c>
      <c r="J9" s="426"/>
      <c r="K9" s="426"/>
      <c r="L9" s="427"/>
      <c r="M9" s="103"/>
      <c r="N9" s="103"/>
      <c r="O9" s="2"/>
      <c r="P9" s="25"/>
      <c r="Q9" s="61"/>
      <c r="R9" s="61"/>
    </row>
    <row r="10" spans="2:18" ht="24" customHeight="1" thickBot="1" x14ac:dyDescent="0.3">
      <c r="B10" s="71" t="s">
        <v>14</v>
      </c>
      <c r="C10" s="26"/>
      <c r="D10" s="26"/>
      <c r="E10" s="26"/>
      <c r="F10" s="72" t="s">
        <v>15</v>
      </c>
      <c r="G10" s="431" t="s">
        <v>116</v>
      </c>
      <c r="H10" s="432"/>
      <c r="I10" s="418" t="s">
        <v>96</v>
      </c>
      <c r="J10" s="419"/>
      <c r="K10" s="430" t="s">
        <v>97</v>
      </c>
      <c r="L10" s="419"/>
      <c r="M10" s="418" t="s">
        <v>115</v>
      </c>
      <c r="N10" s="419"/>
      <c r="O10" s="120" t="s">
        <v>117</v>
      </c>
      <c r="P10" s="420" t="s">
        <v>121</v>
      </c>
      <c r="Q10" s="25"/>
    </row>
    <row r="11" spans="2:18" ht="12.75" thickBot="1" x14ac:dyDescent="0.25">
      <c r="B11" s="44" t="s">
        <v>151</v>
      </c>
      <c r="C11" s="26"/>
      <c r="D11" s="26"/>
      <c r="E11" s="26"/>
      <c r="F11" s="72" t="s">
        <v>86</v>
      </c>
      <c r="G11" s="118" t="s">
        <v>12</v>
      </c>
      <c r="H11" s="119" t="s">
        <v>16</v>
      </c>
      <c r="I11" s="116" t="s">
        <v>12</v>
      </c>
      <c r="J11" s="117" t="s">
        <v>16</v>
      </c>
      <c r="K11" s="108" t="s">
        <v>12</v>
      </c>
      <c r="L11" s="117" t="s">
        <v>16</v>
      </c>
      <c r="M11" s="122" t="s">
        <v>12</v>
      </c>
      <c r="N11" s="117" t="s">
        <v>16</v>
      </c>
      <c r="O11" s="121"/>
      <c r="P11" s="421"/>
      <c r="Q11" s="2"/>
    </row>
    <row r="12" spans="2:18" x14ac:dyDescent="0.2">
      <c r="B12" s="76" t="s">
        <v>17</v>
      </c>
      <c r="C12" s="74"/>
      <c r="D12" s="74"/>
      <c r="E12" s="74"/>
      <c r="F12" s="170">
        <f>Personalbogen!E11</f>
        <v>0</v>
      </c>
      <c r="G12" s="243">
        <v>0.5</v>
      </c>
      <c r="H12" s="139">
        <f>F12*G12</f>
        <v>0</v>
      </c>
      <c r="I12" s="106"/>
      <c r="J12" s="142">
        <f>F12*I12</f>
        <v>0</v>
      </c>
      <c r="K12" s="109">
        <v>0.5</v>
      </c>
      <c r="L12" s="140">
        <f>F12*K12</f>
        <v>0</v>
      </c>
      <c r="M12" s="183"/>
      <c r="N12" s="139"/>
      <c r="O12" s="156">
        <v>0</v>
      </c>
      <c r="P12" s="250">
        <f>IF($H$7 &gt; 0, F12/$H$7, 0)</f>
        <v>0</v>
      </c>
      <c r="Q12" s="2"/>
    </row>
    <row r="13" spans="2:18" x14ac:dyDescent="0.2">
      <c r="B13" s="38" t="s">
        <v>197</v>
      </c>
      <c r="C13" s="24"/>
      <c r="D13" s="24"/>
      <c r="E13" s="24"/>
      <c r="F13" s="171">
        <f>Personalbogen!E27+Personalbogen!E45</f>
        <v>0</v>
      </c>
      <c r="G13" s="110"/>
      <c r="H13" s="140">
        <f>F13*G13</f>
        <v>0</v>
      </c>
      <c r="I13" s="107">
        <v>1</v>
      </c>
      <c r="J13" s="140">
        <f>F13*I13</f>
        <v>0</v>
      </c>
      <c r="K13" s="110"/>
      <c r="L13" s="140">
        <f>F13*K13</f>
        <v>0</v>
      </c>
      <c r="M13" s="183"/>
      <c r="N13" s="139"/>
      <c r="O13" s="158">
        <v>0</v>
      </c>
      <c r="P13" s="250">
        <f t="shared" ref="P13:P19" si="0">IF($H$7 &gt; 0, F13/$H$7, 0)</f>
        <v>0</v>
      </c>
      <c r="Q13" s="2"/>
    </row>
    <row r="14" spans="2:18" x14ac:dyDescent="0.2">
      <c r="B14" s="38" t="s">
        <v>149</v>
      </c>
      <c r="C14" s="24"/>
      <c r="D14" s="24"/>
      <c r="E14" s="24"/>
      <c r="F14" s="171">
        <f>Personalbogen!E38</f>
        <v>0</v>
      </c>
      <c r="G14" s="110"/>
      <c r="H14" s="140"/>
      <c r="I14" s="107"/>
      <c r="J14" s="140"/>
      <c r="K14" s="110"/>
      <c r="L14" s="140">
        <f>F14*K14</f>
        <v>0</v>
      </c>
      <c r="M14" s="110">
        <v>1</v>
      </c>
      <c r="N14" s="139">
        <f>M14*F14</f>
        <v>0</v>
      </c>
      <c r="O14" s="158"/>
      <c r="P14" s="250">
        <f>IF($H$7 &gt; 0, F14/$H$7, 0)</f>
        <v>0</v>
      </c>
      <c r="Q14" s="2"/>
    </row>
    <row r="15" spans="2:18" x14ac:dyDescent="0.2">
      <c r="B15" s="38" t="s">
        <v>154</v>
      </c>
      <c r="C15" s="24"/>
      <c r="D15" s="24"/>
      <c r="E15" s="24"/>
      <c r="F15" s="171">
        <f>Personalbogen!E49+Personalbogen!E53</f>
        <v>0</v>
      </c>
      <c r="G15" s="110">
        <v>0.5</v>
      </c>
      <c r="H15" s="140">
        <f>F15*G15</f>
        <v>0</v>
      </c>
      <c r="I15" s="107"/>
      <c r="J15" s="140">
        <f>F15*I15</f>
        <v>0</v>
      </c>
      <c r="K15" s="110">
        <v>0.5</v>
      </c>
      <c r="L15" s="140">
        <f>F15*K15</f>
        <v>0</v>
      </c>
      <c r="M15" s="123"/>
      <c r="N15" s="139"/>
      <c r="O15" s="158">
        <v>0</v>
      </c>
      <c r="P15" s="250">
        <f t="shared" si="0"/>
        <v>0</v>
      </c>
      <c r="Q15" s="2"/>
    </row>
    <row r="16" spans="2:18" x14ac:dyDescent="0.2">
      <c r="B16" s="38" t="s">
        <v>143</v>
      </c>
      <c r="C16" s="24"/>
      <c r="D16" s="24"/>
      <c r="E16" s="24"/>
      <c r="F16" s="245">
        <f>Personalbogen!E57</f>
        <v>0</v>
      </c>
      <c r="G16" s="99">
        <v>0.5</v>
      </c>
      <c r="H16" s="208">
        <f>F16*G16</f>
        <v>0</v>
      </c>
      <c r="I16" s="217"/>
      <c r="J16" s="208">
        <f>F16*I16</f>
        <v>0</v>
      </c>
      <c r="K16" s="99">
        <v>0.5</v>
      </c>
      <c r="L16" s="208">
        <f>F16*K16</f>
        <v>0</v>
      </c>
      <c r="M16" s="206"/>
      <c r="N16" s="161"/>
      <c r="O16" s="207">
        <v>0</v>
      </c>
      <c r="P16" s="250">
        <f t="shared" si="0"/>
        <v>0</v>
      </c>
      <c r="Q16" s="2"/>
    </row>
    <row r="17" spans="2:17" x14ac:dyDescent="0.2">
      <c r="B17" s="38" t="s">
        <v>167</v>
      </c>
      <c r="C17" s="24"/>
      <c r="D17" s="24"/>
      <c r="E17" s="24"/>
      <c r="F17" s="172">
        <v>0</v>
      </c>
      <c r="G17" s="242">
        <f>1-K17</f>
        <v>1</v>
      </c>
      <c r="H17" s="208">
        <f t="shared" ref="H17:H19" si="1">F17*G17</f>
        <v>0</v>
      </c>
      <c r="I17" s="288"/>
      <c r="J17" s="208">
        <f t="shared" ref="J17:J19" si="2">F17*I17</f>
        <v>0</v>
      </c>
      <c r="K17" s="214">
        <f>IF(SUM($F$12:$F$16) &gt; 0, ($F$13+$F$14)/SUM($F$12:$F$16), 0)</f>
        <v>0</v>
      </c>
      <c r="L17" s="208">
        <f t="shared" ref="L17:L19" si="3">F17*K17</f>
        <v>0</v>
      </c>
      <c r="M17" s="215"/>
      <c r="N17" s="140"/>
      <c r="O17" s="216"/>
      <c r="P17" s="250">
        <f t="shared" si="0"/>
        <v>0</v>
      </c>
      <c r="Q17" s="2"/>
    </row>
    <row r="18" spans="2:17" x14ac:dyDescent="0.2">
      <c r="B18" s="38" t="s">
        <v>168</v>
      </c>
      <c r="C18" s="24"/>
      <c r="D18" s="24"/>
      <c r="E18" s="24"/>
      <c r="F18" s="172">
        <v>0</v>
      </c>
      <c r="G18" s="242">
        <f>1-K18</f>
        <v>1</v>
      </c>
      <c r="H18" s="208">
        <f t="shared" si="1"/>
        <v>0</v>
      </c>
      <c r="I18" s="288"/>
      <c r="J18" s="208">
        <f t="shared" si="2"/>
        <v>0</v>
      </c>
      <c r="K18" s="214">
        <f t="shared" ref="K18:K19" si="4">IF(SUM($F$12:$F$16) &gt; 0, ($F$13+$F$14)/SUM($F$12:$F$16), 0)</f>
        <v>0</v>
      </c>
      <c r="L18" s="208">
        <f t="shared" si="3"/>
        <v>0</v>
      </c>
      <c r="M18" s="215"/>
      <c r="N18" s="140"/>
      <c r="O18" s="216"/>
      <c r="P18" s="250">
        <f t="shared" si="0"/>
        <v>0</v>
      </c>
      <c r="Q18" s="2"/>
    </row>
    <row r="19" spans="2:17" x14ac:dyDescent="0.2">
      <c r="B19" s="38" t="s">
        <v>169</v>
      </c>
      <c r="C19" s="24"/>
      <c r="D19" s="24"/>
      <c r="E19" s="24"/>
      <c r="F19" s="172">
        <v>0</v>
      </c>
      <c r="G19" s="242">
        <f>1-K19</f>
        <v>1</v>
      </c>
      <c r="H19" s="208">
        <f t="shared" si="1"/>
        <v>0</v>
      </c>
      <c r="I19" s="288"/>
      <c r="J19" s="208">
        <f t="shared" si="2"/>
        <v>0</v>
      </c>
      <c r="K19" s="214">
        <f t="shared" si="4"/>
        <v>0</v>
      </c>
      <c r="L19" s="208">
        <f t="shared" si="3"/>
        <v>0</v>
      </c>
      <c r="M19" s="215"/>
      <c r="N19" s="140"/>
      <c r="O19" s="216"/>
      <c r="P19" s="250">
        <f t="shared" si="0"/>
        <v>0</v>
      </c>
      <c r="Q19" s="2"/>
    </row>
    <row r="20" spans="2:17" ht="12.75" thickBot="1" x14ac:dyDescent="0.25">
      <c r="B20" s="38"/>
      <c r="C20" s="24"/>
      <c r="D20" s="24"/>
      <c r="E20" s="24"/>
      <c r="F20" s="244"/>
      <c r="G20" s="99"/>
      <c r="H20" s="161"/>
      <c r="I20" s="205"/>
      <c r="J20" s="161"/>
      <c r="K20" s="99"/>
      <c r="L20" s="161"/>
      <c r="M20" s="206"/>
      <c r="N20" s="161"/>
      <c r="O20" s="207"/>
      <c r="P20" s="250"/>
      <c r="Q20" s="2"/>
    </row>
    <row r="21" spans="2:17" ht="12.75" thickBot="1" x14ac:dyDescent="0.25">
      <c r="B21" s="44" t="s">
        <v>18</v>
      </c>
      <c r="C21" s="26"/>
      <c r="D21" s="26"/>
      <c r="E21" s="26"/>
      <c r="F21" s="305">
        <f>SUM(F12:F20)</f>
        <v>0</v>
      </c>
      <c r="G21" s="306"/>
      <c r="H21" s="307">
        <f>SUM(H12:H20)</f>
        <v>0</v>
      </c>
      <c r="I21" s="306"/>
      <c r="J21" s="307">
        <f>SUM(J12:J20)</f>
        <v>0</v>
      </c>
      <c r="K21" s="308"/>
      <c r="L21" s="307">
        <f>SUM(L12:L20)</f>
        <v>0</v>
      </c>
      <c r="M21" s="309"/>
      <c r="N21" s="307">
        <f>SUM(N12:N20)</f>
        <v>0</v>
      </c>
      <c r="O21" s="307">
        <f>SUM(O12:O20)</f>
        <v>0</v>
      </c>
      <c r="P21" s="310">
        <f>SUM(P12:P20)</f>
        <v>0</v>
      </c>
      <c r="Q21" s="2"/>
    </row>
    <row r="22" spans="2:17" ht="12.75" thickBot="1" x14ac:dyDescent="0.25">
      <c r="B22" s="44" t="s">
        <v>19</v>
      </c>
      <c r="C22" s="26"/>
      <c r="D22" s="26"/>
      <c r="E22" s="26"/>
      <c r="F22" s="173"/>
      <c r="G22" s="105"/>
      <c r="H22" s="114"/>
      <c r="I22" s="105"/>
      <c r="J22" s="114"/>
      <c r="K22" s="111"/>
      <c r="L22" s="114"/>
      <c r="M22" s="124"/>
      <c r="N22" s="114"/>
      <c r="O22" s="145"/>
      <c r="P22" s="251"/>
      <c r="Q22" s="2"/>
    </row>
    <row r="23" spans="2:17" x14ac:dyDescent="0.2">
      <c r="B23" s="76" t="s">
        <v>20</v>
      </c>
      <c r="C23" s="74"/>
      <c r="D23" s="74"/>
      <c r="E23" s="74"/>
      <c r="F23" s="174">
        <v>0</v>
      </c>
      <c r="G23" s="106">
        <v>1</v>
      </c>
      <c r="H23" s="142">
        <f>F23*G23</f>
        <v>0</v>
      </c>
      <c r="I23" s="146"/>
      <c r="J23" s="142">
        <f>F23*I23</f>
        <v>0</v>
      </c>
      <c r="K23" s="109">
        <v>0</v>
      </c>
      <c r="L23" s="142">
        <f>F23*K23</f>
        <v>0</v>
      </c>
      <c r="M23" s="155"/>
      <c r="N23" s="142"/>
      <c r="O23" s="156">
        <v>0</v>
      </c>
      <c r="P23" s="250">
        <f>IF($H$7 &gt; 0, F23/$H$7, 0)</f>
        <v>0</v>
      </c>
      <c r="Q23" s="2"/>
    </row>
    <row r="24" spans="2:17" x14ac:dyDescent="0.2">
      <c r="B24" s="38" t="s">
        <v>150</v>
      </c>
      <c r="C24" s="24"/>
      <c r="D24" s="24"/>
      <c r="E24" s="69"/>
      <c r="F24" s="172">
        <v>0</v>
      </c>
      <c r="G24" s="107">
        <v>0.5</v>
      </c>
      <c r="H24" s="139">
        <f>F24*G24</f>
        <v>0</v>
      </c>
      <c r="I24" s="147"/>
      <c r="J24" s="139">
        <f>F24*I24</f>
        <v>0</v>
      </c>
      <c r="K24" s="110">
        <v>0.5</v>
      </c>
      <c r="L24" s="139">
        <f>F24*K24</f>
        <v>0</v>
      </c>
      <c r="M24" s="157"/>
      <c r="N24" s="139"/>
      <c r="O24" s="158">
        <v>0</v>
      </c>
      <c r="P24" s="250">
        <f t="shared" ref="P24:P31" si="5">IF($H$7 &gt; 0, F24/$H$7, 0)</f>
        <v>0</v>
      </c>
      <c r="Q24" s="2"/>
    </row>
    <row r="25" spans="2:17" x14ac:dyDescent="0.2">
      <c r="B25" s="38" t="s">
        <v>144</v>
      </c>
      <c r="C25" s="24"/>
      <c r="D25" s="24"/>
      <c r="E25" s="24"/>
      <c r="F25" s="172">
        <v>0</v>
      </c>
      <c r="G25" s="107">
        <v>0.5</v>
      </c>
      <c r="H25" s="139">
        <f t="shared" ref="H25:H31" si="6">F25*G25</f>
        <v>0</v>
      </c>
      <c r="I25" s="147"/>
      <c r="J25" s="139">
        <f t="shared" ref="J25:J31" si="7">F25*I25</f>
        <v>0</v>
      </c>
      <c r="K25" s="110">
        <v>0.5</v>
      </c>
      <c r="L25" s="139">
        <f t="shared" ref="L25:L31" si="8">F25*K25</f>
        <v>0</v>
      </c>
      <c r="M25" s="157"/>
      <c r="N25" s="139"/>
      <c r="O25" s="158">
        <v>0</v>
      </c>
      <c r="P25" s="250">
        <f t="shared" si="5"/>
        <v>0</v>
      </c>
      <c r="Q25" s="2"/>
    </row>
    <row r="26" spans="2:17" x14ac:dyDescent="0.2">
      <c r="B26" s="38" t="s">
        <v>145</v>
      </c>
      <c r="C26" s="24"/>
      <c r="D26" s="24"/>
      <c r="E26" s="24"/>
      <c r="F26" s="172">
        <v>0</v>
      </c>
      <c r="G26" s="107">
        <v>0.5</v>
      </c>
      <c r="H26" s="139">
        <f t="shared" si="6"/>
        <v>0</v>
      </c>
      <c r="I26" s="147"/>
      <c r="J26" s="139">
        <f t="shared" si="7"/>
        <v>0</v>
      </c>
      <c r="K26" s="110">
        <v>0.5</v>
      </c>
      <c r="L26" s="139">
        <f t="shared" si="8"/>
        <v>0</v>
      </c>
      <c r="M26" s="157"/>
      <c r="N26" s="139"/>
      <c r="O26" s="159">
        <v>0</v>
      </c>
      <c r="P26" s="250">
        <f t="shared" si="5"/>
        <v>0</v>
      </c>
      <c r="Q26" s="2"/>
    </row>
    <row r="27" spans="2:17" x14ac:dyDescent="0.2">
      <c r="B27" s="38" t="s">
        <v>146</v>
      </c>
      <c r="C27" s="24"/>
      <c r="D27" s="24"/>
      <c r="E27" s="24"/>
      <c r="F27" s="172">
        <v>0</v>
      </c>
      <c r="G27" s="107">
        <v>0.5</v>
      </c>
      <c r="H27" s="139">
        <f t="shared" si="6"/>
        <v>0</v>
      </c>
      <c r="I27" s="147"/>
      <c r="J27" s="139">
        <f t="shared" si="7"/>
        <v>0</v>
      </c>
      <c r="K27" s="110">
        <v>0.5</v>
      </c>
      <c r="L27" s="139">
        <f t="shared" si="8"/>
        <v>0</v>
      </c>
      <c r="M27" s="157"/>
      <c r="N27" s="139"/>
      <c r="O27" s="158">
        <v>0</v>
      </c>
      <c r="P27" s="250">
        <f t="shared" si="5"/>
        <v>0</v>
      </c>
      <c r="Q27" s="2"/>
    </row>
    <row r="28" spans="2:17" x14ac:dyDescent="0.2">
      <c r="B28" s="43" t="s">
        <v>147</v>
      </c>
      <c r="C28" s="27"/>
      <c r="D28" s="24"/>
      <c r="E28" s="70"/>
      <c r="F28" s="172">
        <v>0</v>
      </c>
      <c r="G28" s="107">
        <v>0.5</v>
      </c>
      <c r="H28" s="139">
        <f t="shared" si="6"/>
        <v>0</v>
      </c>
      <c r="I28" s="147"/>
      <c r="J28" s="139">
        <f t="shared" si="7"/>
        <v>0</v>
      </c>
      <c r="K28" s="110">
        <v>0.5</v>
      </c>
      <c r="L28" s="139">
        <f t="shared" si="8"/>
        <v>0</v>
      </c>
      <c r="M28" s="157"/>
      <c r="N28" s="139"/>
      <c r="O28" s="159">
        <v>0</v>
      </c>
      <c r="P28" s="250">
        <f t="shared" si="5"/>
        <v>0</v>
      </c>
      <c r="Q28" s="2"/>
    </row>
    <row r="29" spans="2:17" x14ac:dyDescent="0.2">
      <c r="B29" s="43" t="s">
        <v>148</v>
      </c>
      <c r="C29" s="27"/>
      <c r="D29" s="24"/>
      <c r="E29" s="70"/>
      <c r="F29" s="172">
        <v>0</v>
      </c>
      <c r="G29" s="107">
        <v>0.5</v>
      </c>
      <c r="H29" s="139">
        <f t="shared" si="6"/>
        <v>0</v>
      </c>
      <c r="I29" s="147"/>
      <c r="J29" s="139">
        <f t="shared" si="7"/>
        <v>0</v>
      </c>
      <c r="K29" s="110">
        <v>0.5</v>
      </c>
      <c r="L29" s="139">
        <f t="shared" si="8"/>
        <v>0</v>
      </c>
      <c r="M29" s="157"/>
      <c r="N29" s="139"/>
      <c r="O29" s="158">
        <v>0</v>
      </c>
      <c r="P29" s="250">
        <f t="shared" si="5"/>
        <v>0</v>
      </c>
      <c r="Q29" s="2"/>
    </row>
    <row r="30" spans="2:17" x14ac:dyDescent="0.2">
      <c r="B30" s="281" t="s">
        <v>157</v>
      </c>
      <c r="C30" s="282"/>
      <c r="D30" s="283"/>
      <c r="E30" s="284"/>
      <c r="F30" s="172"/>
      <c r="G30" s="107">
        <v>0.5</v>
      </c>
      <c r="H30" s="139">
        <f t="shared" si="6"/>
        <v>0</v>
      </c>
      <c r="I30" s="147"/>
      <c r="J30" s="139">
        <f t="shared" si="7"/>
        <v>0</v>
      </c>
      <c r="K30" s="110">
        <v>0.5</v>
      </c>
      <c r="L30" s="139">
        <f t="shared" si="8"/>
        <v>0</v>
      </c>
      <c r="M30" s="157"/>
      <c r="N30" s="139"/>
      <c r="O30" s="159">
        <v>0</v>
      </c>
      <c r="P30" s="250">
        <f t="shared" si="5"/>
        <v>0</v>
      </c>
      <c r="Q30" s="2"/>
    </row>
    <row r="31" spans="2:17" ht="12.75" thickBot="1" x14ac:dyDescent="0.25">
      <c r="B31" s="285" t="s">
        <v>21</v>
      </c>
      <c r="C31" s="286"/>
      <c r="D31" s="346"/>
      <c r="E31" s="287"/>
      <c r="F31" s="175"/>
      <c r="G31" s="104">
        <v>0.5</v>
      </c>
      <c r="H31" s="139">
        <f t="shared" si="6"/>
        <v>0</v>
      </c>
      <c r="I31" s="148"/>
      <c r="J31" s="139">
        <f t="shared" si="7"/>
        <v>0</v>
      </c>
      <c r="K31" s="112">
        <v>0.5</v>
      </c>
      <c r="L31" s="139">
        <f t="shared" si="8"/>
        <v>0</v>
      </c>
      <c r="M31" s="160"/>
      <c r="N31" s="161"/>
      <c r="O31" s="162">
        <v>0</v>
      </c>
      <c r="P31" s="250">
        <f t="shared" si="5"/>
        <v>0</v>
      </c>
      <c r="Q31" s="2"/>
    </row>
    <row r="32" spans="2:17" ht="12.75" thickBot="1" x14ac:dyDescent="0.25">
      <c r="B32" s="60" t="s">
        <v>22</v>
      </c>
      <c r="C32" s="28"/>
      <c r="D32" s="347"/>
      <c r="E32" s="73"/>
      <c r="F32" s="305">
        <f>SUM(F23:F31)</f>
        <v>0</v>
      </c>
      <c r="G32" s="306"/>
      <c r="H32" s="307">
        <f>SUM(H23:H31)</f>
        <v>0</v>
      </c>
      <c r="I32" s="311"/>
      <c r="J32" s="307">
        <f>SUM(J23:J31)</f>
        <v>0</v>
      </c>
      <c r="K32" s="308"/>
      <c r="L32" s="307">
        <f>SUM(L23:L31)</f>
        <v>0</v>
      </c>
      <c r="M32" s="312"/>
      <c r="N32" s="307">
        <f>SUM(N23:N31)</f>
        <v>0</v>
      </c>
      <c r="O32" s="313">
        <v>0</v>
      </c>
      <c r="P32" s="310">
        <f>SUM(P23:P31)</f>
        <v>0</v>
      </c>
      <c r="Q32" s="2"/>
    </row>
    <row r="33" spans="2:17" ht="12.75" thickBot="1" x14ac:dyDescent="0.25">
      <c r="B33" s="44" t="s">
        <v>142</v>
      </c>
      <c r="C33" s="26"/>
      <c r="D33" s="26"/>
      <c r="E33" s="26"/>
      <c r="F33" s="173"/>
      <c r="G33" s="105"/>
      <c r="H33" s="141"/>
      <c r="I33" s="149"/>
      <c r="J33" s="141"/>
      <c r="K33" s="111"/>
      <c r="L33" s="141"/>
      <c r="M33" s="163"/>
      <c r="N33" s="141"/>
      <c r="O33" s="164"/>
      <c r="P33" s="251" t="str">
        <f>IF(F33&lt;=1,"",F33/Entgeltberechnung!$D$23)</f>
        <v/>
      </c>
      <c r="Q33" s="2"/>
    </row>
    <row r="34" spans="2:17" x14ac:dyDescent="0.2">
      <c r="B34" s="38" t="s">
        <v>23</v>
      </c>
      <c r="C34" s="24"/>
      <c r="D34" s="24"/>
      <c r="E34" s="24"/>
      <c r="F34" s="176">
        <v>0</v>
      </c>
      <c r="G34" s="107">
        <v>0.5</v>
      </c>
      <c r="H34" s="139">
        <f>F34*G34</f>
        <v>0</v>
      </c>
      <c r="I34" s="147"/>
      <c r="J34" s="139">
        <f>F34*I34</f>
        <v>0</v>
      </c>
      <c r="K34" s="110">
        <v>0.5</v>
      </c>
      <c r="L34" s="139">
        <f>F34*K34</f>
        <v>0</v>
      </c>
      <c r="M34" s="157"/>
      <c r="N34" s="139"/>
      <c r="O34" s="158">
        <v>0</v>
      </c>
      <c r="P34" s="250">
        <f>IF($H$7 &gt; 0, F34/$H$7, 0)</f>
        <v>0</v>
      </c>
      <c r="Q34" s="2"/>
    </row>
    <row r="35" spans="2:17" x14ac:dyDescent="0.2">
      <c r="B35" s="38" t="s">
        <v>24</v>
      </c>
      <c r="C35" s="24"/>
      <c r="D35" s="24"/>
      <c r="E35" s="24"/>
      <c r="F35" s="172">
        <v>0</v>
      </c>
      <c r="G35" s="107">
        <v>0.5</v>
      </c>
      <c r="H35" s="139">
        <f>F35*G35</f>
        <v>0</v>
      </c>
      <c r="I35" s="147"/>
      <c r="J35" s="139">
        <f>F35*I35</f>
        <v>0</v>
      </c>
      <c r="K35" s="110">
        <v>0.5</v>
      </c>
      <c r="L35" s="139">
        <f>F35*K35</f>
        <v>0</v>
      </c>
      <c r="M35" s="157"/>
      <c r="N35" s="139"/>
      <c r="O35" s="158">
        <v>0</v>
      </c>
      <c r="P35" s="250">
        <f t="shared" ref="P35:P40" si="9">IF($H$7 &gt; 0, F35/$H$7, 0)</f>
        <v>0</v>
      </c>
      <c r="Q35" s="2"/>
    </row>
    <row r="36" spans="2:17" x14ac:dyDescent="0.2">
      <c r="B36" s="38" t="s">
        <v>25</v>
      </c>
      <c r="C36" s="24"/>
      <c r="D36" s="24"/>
      <c r="E36" s="24"/>
      <c r="F36" s="172">
        <v>0</v>
      </c>
      <c r="G36" s="107">
        <v>0.5</v>
      </c>
      <c r="H36" s="139">
        <f>F36*G36</f>
        <v>0</v>
      </c>
      <c r="I36" s="147"/>
      <c r="J36" s="139">
        <f>F36*I36</f>
        <v>0</v>
      </c>
      <c r="K36" s="110">
        <v>0.5</v>
      </c>
      <c r="L36" s="139">
        <f>F36*K36</f>
        <v>0</v>
      </c>
      <c r="M36" s="157"/>
      <c r="N36" s="139"/>
      <c r="O36" s="159">
        <v>0</v>
      </c>
      <c r="P36" s="250">
        <f t="shared" si="9"/>
        <v>0</v>
      </c>
      <c r="Q36" s="2"/>
    </row>
    <row r="37" spans="2:17" x14ac:dyDescent="0.2">
      <c r="B37" s="38" t="s">
        <v>26</v>
      </c>
      <c r="C37" s="24"/>
      <c r="D37" s="24"/>
      <c r="E37" s="24"/>
      <c r="F37" s="177"/>
      <c r="G37" s="115"/>
      <c r="H37" s="150"/>
      <c r="I37" s="151"/>
      <c r="J37" s="150"/>
      <c r="K37" s="113"/>
      <c r="L37" s="150"/>
      <c r="M37" s="165"/>
      <c r="N37" s="150"/>
      <c r="O37" s="166"/>
      <c r="P37" s="250">
        <f t="shared" si="9"/>
        <v>0</v>
      </c>
      <c r="Q37" s="2"/>
    </row>
    <row r="38" spans="2:17" x14ac:dyDescent="0.2">
      <c r="B38" s="38"/>
      <c r="C38" s="24" t="s">
        <v>27</v>
      </c>
      <c r="D38" s="24"/>
      <c r="E38" s="24"/>
      <c r="F38" s="172">
        <v>0</v>
      </c>
      <c r="G38" s="107">
        <v>0.5</v>
      </c>
      <c r="H38" s="139">
        <f>F38*G38</f>
        <v>0</v>
      </c>
      <c r="I38" s="147"/>
      <c r="J38" s="139">
        <f>F38*I38</f>
        <v>0</v>
      </c>
      <c r="K38" s="110">
        <v>0.5</v>
      </c>
      <c r="L38" s="139">
        <f>F38*K38</f>
        <v>0</v>
      </c>
      <c r="M38" s="157"/>
      <c r="N38" s="139"/>
      <c r="O38" s="159">
        <v>0</v>
      </c>
      <c r="P38" s="250">
        <f t="shared" si="9"/>
        <v>0</v>
      </c>
      <c r="Q38" s="2"/>
    </row>
    <row r="39" spans="2:17" x14ac:dyDescent="0.2">
      <c r="B39" s="38"/>
      <c r="C39" s="24" t="s">
        <v>28</v>
      </c>
      <c r="D39" s="24"/>
      <c r="E39" s="24"/>
      <c r="F39" s="172">
        <v>0</v>
      </c>
      <c r="G39" s="383">
        <v>0.5</v>
      </c>
      <c r="H39" s="139">
        <f>F39*G39</f>
        <v>0</v>
      </c>
      <c r="I39" s="147"/>
      <c r="J39" s="139">
        <f>F39*I39</f>
        <v>0</v>
      </c>
      <c r="K39" s="110">
        <v>0.5</v>
      </c>
      <c r="L39" s="139">
        <f>F39*K39</f>
        <v>0</v>
      </c>
      <c r="M39" s="157"/>
      <c r="N39" s="139"/>
      <c r="O39" s="158">
        <v>0</v>
      </c>
      <c r="P39" s="250">
        <f t="shared" si="9"/>
        <v>0</v>
      </c>
      <c r="Q39" s="2"/>
    </row>
    <row r="40" spans="2:17" ht="12.75" thickBot="1" x14ac:dyDescent="0.25">
      <c r="B40" s="279" t="s">
        <v>29</v>
      </c>
      <c r="C40" s="280"/>
      <c r="D40" s="280"/>
      <c r="E40" s="280"/>
      <c r="F40" s="175"/>
      <c r="G40" s="383">
        <v>0.5</v>
      </c>
      <c r="H40" s="139">
        <f>F40*G40</f>
        <v>0</v>
      </c>
      <c r="I40" s="152"/>
      <c r="J40" s="139">
        <f>F40*I40</f>
        <v>0</v>
      </c>
      <c r="K40" s="112">
        <v>0.5</v>
      </c>
      <c r="L40" s="139">
        <f>F40*K40</f>
        <v>0</v>
      </c>
      <c r="M40" s="160"/>
      <c r="N40" s="161"/>
      <c r="O40" s="167">
        <v>0</v>
      </c>
      <c r="P40" s="250">
        <f t="shared" si="9"/>
        <v>0</v>
      </c>
      <c r="Q40" s="2"/>
    </row>
    <row r="41" spans="2:17" ht="12.75" thickBot="1" x14ac:dyDescent="0.25">
      <c r="B41" s="47" t="s">
        <v>30</v>
      </c>
      <c r="C41" s="74"/>
      <c r="D41" s="74"/>
      <c r="E41" s="74"/>
      <c r="F41" s="314">
        <f>SUM(F34:F40)</f>
        <v>0</v>
      </c>
      <c r="G41" s="306"/>
      <c r="H41" s="315">
        <f>SUM(H34:H40)</f>
        <v>0</v>
      </c>
      <c r="I41" s="311"/>
      <c r="J41" s="315">
        <f>SUM(J34:J40)</f>
        <v>0</v>
      </c>
      <c r="K41" s="306"/>
      <c r="L41" s="315">
        <f>SUM(L34:L40)</f>
        <v>0</v>
      </c>
      <c r="M41" s="311"/>
      <c r="N41" s="315">
        <f>SUM(N34:N40)</f>
        <v>0</v>
      </c>
      <c r="O41" s="316">
        <v>0</v>
      </c>
      <c r="P41" s="310">
        <f>SUM(P34:P40)</f>
        <v>0</v>
      </c>
      <c r="Q41" s="2"/>
    </row>
    <row r="42" spans="2:17" ht="12.75" thickBot="1" x14ac:dyDescent="0.25">
      <c r="B42" s="44" t="s">
        <v>81</v>
      </c>
      <c r="C42" s="289"/>
      <c r="D42" s="289"/>
      <c r="E42" s="289"/>
      <c r="F42" s="299">
        <f>F21+F32+F41</f>
        <v>0</v>
      </c>
      <c r="G42" s="300"/>
      <c r="H42" s="301">
        <f>H21+H32+H41</f>
        <v>0</v>
      </c>
      <c r="I42" s="302"/>
      <c r="J42" s="301">
        <f>J21+J32+J41</f>
        <v>0</v>
      </c>
      <c r="K42" s="300"/>
      <c r="L42" s="301">
        <f>L21+L32+L41</f>
        <v>0</v>
      </c>
      <c r="M42" s="302"/>
      <c r="N42" s="301">
        <f>N21+N32+N41</f>
        <v>0</v>
      </c>
      <c r="O42" s="303"/>
      <c r="P42" s="304">
        <f>P21+P32+P41</f>
        <v>0</v>
      </c>
      <c r="Q42" s="2"/>
    </row>
    <row r="43" spans="2:17" x14ac:dyDescent="0.2">
      <c r="B43" s="35"/>
      <c r="C43" s="24"/>
      <c r="D43" s="24"/>
      <c r="E43" s="24"/>
      <c r="F43" s="98"/>
      <c r="G43" s="99"/>
      <c r="H43" s="100"/>
      <c r="I43" s="99"/>
      <c r="J43" s="100"/>
      <c r="K43" s="99"/>
      <c r="L43" s="100"/>
      <c r="M43" s="100"/>
      <c r="N43" s="100"/>
      <c r="O43" s="100"/>
      <c r="P43" s="101"/>
      <c r="Q43" s="2"/>
    </row>
    <row r="44" spans="2:17" ht="13.5" x14ac:dyDescent="0.2">
      <c r="B44" s="127" t="s">
        <v>87</v>
      </c>
      <c r="C44" s="24"/>
      <c r="D44" s="24"/>
      <c r="E44" s="24"/>
      <c r="F44" s="98"/>
      <c r="G44" s="99"/>
      <c r="H44" s="100"/>
      <c r="I44" s="99"/>
      <c r="J44" s="100"/>
      <c r="K44" s="99"/>
      <c r="L44" s="100"/>
      <c r="M44" s="100"/>
      <c r="N44" s="100"/>
      <c r="O44" s="100"/>
      <c r="P44" s="101"/>
      <c r="Q44" s="2"/>
    </row>
    <row r="45" spans="2:17" ht="12.75" x14ac:dyDescent="0.2">
      <c r="B45" s="1"/>
      <c r="C45" s="24"/>
      <c r="D45" s="24"/>
      <c r="E45" s="24"/>
      <c r="F45" s="98"/>
      <c r="G45" s="99"/>
      <c r="H45" s="100"/>
      <c r="I45" s="99"/>
      <c r="J45" s="100"/>
      <c r="K45" s="99"/>
      <c r="L45" s="100"/>
      <c r="M45" s="100"/>
      <c r="N45" s="100"/>
      <c r="O45" s="100"/>
      <c r="P45" s="101"/>
      <c r="Q45" s="2"/>
    </row>
    <row r="46" spans="2:17" x14ac:dyDescent="0.2">
      <c r="B46" s="16" t="s">
        <v>198</v>
      </c>
      <c r="D46" s="422" t="str">
        <f>D4</f>
        <v/>
      </c>
      <c r="E46" s="423"/>
      <c r="F46" s="423"/>
      <c r="G46" s="423"/>
      <c r="H46" s="423"/>
      <c r="I46" s="424"/>
      <c r="J46" s="100"/>
      <c r="K46" s="99"/>
      <c r="L46" s="100"/>
      <c r="M46" s="100"/>
      <c r="N46" s="100"/>
      <c r="O46" s="100"/>
      <c r="P46" s="101"/>
      <c r="Q46" s="2"/>
    </row>
    <row r="47" spans="2:17" x14ac:dyDescent="0.2">
      <c r="B47" s="12"/>
      <c r="C47" s="12"/>
      <c r="D47" s="17"/>
      <c r="E47" s="31"/>
      <c r="F47" s="31"/>
      <c r="G47" s="31"/>
      <c r="H47" s="31"/>
      <c r="J47" s="100"/>
      <c r="K47" s="99"/>
      <c r="L47" s="100"/>
      <c r="M47" s="100"/>
      <c r="N47" s="100"/>
      <c r="O47" s="100"/>
      <c r="P47" s="101"/>
      <c r="Q47" s="2"/>
    </row>
    <row r="48" spans="2:17" ht="12.75" thickBot="1" x14ac:dyDescent="0.25">
      <c r="B48" s="12" t="s">
        <v>11</v>
      </c>
      <c r="D48" s="34" t="str">
        <f>D7</f>
        <v/>
      </c>
      <c r="E48" s="31"/>
      <c r="F48" s="31"/>
      <c r="G48" s="31"/>
      <c r="H48" s="31"/>
      <c r="I48" s="20"/>
      <c r="J48" s="100"/>
      <c r="K48" s="99"/>
      <c r="L48" s="100"/>
      <c r="M48" s="100"/>
      <c r="N48" s="100"/>
      <c r="O48" s="100"/>
      <c r="P48" s="101"/>
      <c r="Q48" s="2"/>
    </row>
    <row r="49" spans="2:17" ht="13.5" thickBot="1" x14ac:dyDescent="0.25">
      <c r="B49" s="2"/>
      <c r="C49" s="24"/>
      <c r="D49" s="24"/>
      <c r="E49" s="24"/>
      <c r="F49" s="2"/>
      <c r="G49" s="2"/>
      <c r="H49" s="2"/>
      <c r="I49" s="425" t="s">
        <v>85</v>
      </c>
      <c r="J49" s="426"/>
      <c r="K49" s="426"/>
      <c r="L49" s="427"/>
      <c r="M49" s="103"/>
      <c r="N49" s="103"/>
      <c r="O49" s="2"/>
      <c r="P49" s="25"/>
      <c r="Q49" s="2"/>
    </row>
    <row r="50" spans="2:17" ht="24" customHeight="1" thickBot="1" x14ac:dyDescent="0.3">
      <c r="B50" s="71" t="s">
        <v>14</v>
      </c>
      <c r="C50" s="26"/>
      <c r="D50" s="26"/>
      <c r="E50" s="26"/>
      <c r="F50" s="72" t="s">
        <v>15</v>
      </c>
      <c r="G50" s="428" t="s">
        <v>82</v>
      </c>
      <c r="H50" s="429"/>
      <c r="I50" s="418" t="s">
        <v>83</v>
      </c>
      <c r="J50" s="419"/>
      <c r="K50" s="430" t="s">
        <v>84</v>
      </c>
      <c r="L50" s="419"/>
      <c r="M50" s="418" t="s">
        <v>122</v>
      </c>
      <c r="N50" s="419"/>
      <c r="O50" s="120" t="s">
        <v>62</v>
      </c>
      <c r="P50" s="420" t="s">
        <v>121</v>
      </c>
      <c r="Q50" s="2"/>
    </row>
    <row r="51" spans="2:17" ht="12.75" thickBot="1" x14ac:dyDescent="0.25">
      <c r="B51" s="102" t="s">
        <v>129</v>
      </c>
      <c r="C51" s="26"/>
      <c r="D51" s="26"/>
      <c r="E51" s="26"/>
      <c r="F51" s="72" t="s">
        <v>86</v>
      </c>
      <c r="G51" s="118" t="s">
        <v>12</v>
      </c>
      <c r="H51" s="119" t="s">
        <v>16</v>
      </c>
      <c r="I51" s="116" t="s">
        <v>12</v>
      </c>
      <c r="J51" s="117" t="s">
        <v>16</v>
      </c>
      <c r="K51" s="108" t="s">
        <v>12</v>
      </c>
      <c r="L51" s="117" t="s">
        <v>16</v>
      </c>
      <c r="M51" s="122" t="s">
        <v>12</v>
      </c>
      <c r="N51" s="117" t="s">
        <v>16</v>
      </c>
      <c r="O51" s="121"/>
      <c r="P51" s="421"/>
      <c r="Q51" s="2"/>
    </row>
    <row r="52" spans="2:17" x14ac:dyDescent="0.2">
      <c r="B52" s="76" t="s">
        <v>31</v>
      </c>
      <c r="C52" s="74"/>
      <c r="D52" s="74"/>
      <c r="E52" s="74"/>
      <c r="F52" s="391">
        <v>0</v>
      </c>
      <c r="G52" s="146"/>
      <c r="H52" s="142">
        <v>0</v>
      </c>
      <c r="I52" s="146"/>
      <c r="J52" s="142">
        <v>0</v>
      </c>
      <c r="K52" s="184"/>
      <c r="L52" s="142">
        <v>0</v>
      </c>
      <c r="M52" s="155"/>
      <c r="N52" s="142"/>
      <c r="O52" s="156">
        <f>F52</f>
        <v>0</v>
      </c>
      <c r="P52" s="291">
        <f>IF($H$7 &gt; 0, F52/$H$7, 0)</f>
        <v>0</v>
      </c>
      <c r="Q52" s="2"/>
    </row>
    <row r="53" spans="2:17" x14ac:dyDescent="0.2">
      <c r="B53" s="38" t="s">
        <v>32</v>
      </c>
      <c r="C53" s="24"/>
      <c r="D53" s="24"/>
      <c r="E53" s="24"/>
      <c r="F53" s="391">
        <v>0</v>
      </c>
      <c r="G53" s="147"/>
      <c r="H53" s="140">
        <v>0</v>
      </c>
      <c r="I53" s="147"/>
      <c r="J53" s="140">
        <v>0</v>
      </c>
      <c r="K53" s="185"/>
      <c r="L53" s="140">
        <v>0</v>
      </c>
      <c r="M53" s="157"/>
      <c r="N53" s="139"/>
      <c r="O53" s="158">
        <f t="shared" ref="O53:O62" si="10">F53</f>
        <v>0</v>
      </c>
      <c r="P53" s="290">
        <f t="shared" ref="P53:P62" si="11">IF($H$7 &gt; 0, F53/$H$7, 0)</f>
        <v>0</v>
      </c>
      <c r="Q53" s="2"/>
    </row>
    <row r="54" spans="2:17" x14ac:dyDescent="0.2">
      <c r="B54" s="38" t="s">
        <v>33</v>
      </c>
      <c r="C54" s="24"/>
      <c r="D54" s="24"/>
      <c r="E54" s="24"/>
      <c r="F54" s="391">
        <v>0</v>
      </c>
      <c r="G54" s="147"/>
      <c r="H54" s="139">
        <v>0</v>
      </c>
      <c r="I54" s="147"/>
      <c r="J54" s="139">
        <v>0</v>
      </c>
      <c r="K54" s="185"/>
      <c r="L54" s="139">
        <v>0</v>
      </c>
      <c r="M54" s="157"/>
      <c r="N54" s="139"/>
      <c r="O54" s="158">
        <f t="shared" si="10"/>
        <v>0</v>
      </c>
      <c r="P54" s="290">
        <f t="shared" si="11"/>
        <v>0</v>
      </c>
      <c r="Q54" s="2"/>
    </row>
    <row r="55" spans="2:17" x14ac:dyDescent="0.2">
      <c r="B55" s="38" t="s">
        <v>34</v>
      </c>
      <c r="C55" s="24"/>
      <c r="D55" s="24"/>
      <c r="E55" s="24"/>
      <c r="F55" s="391">
        <v>0</v>
      </c>
      <c r="G55" s="147"/>
      <c r="H55" s="140">
        <v>0</v>
      </c>
      <c r="I55" s="147"/>
      <c r="J55" s="140">
        <v>0</v>
      </c>
      <c r="K55" s="185"/>
      <c r="L55" s="140">
        <v>0</v>
      </c>
      <c r="M55" s="157"/>
      <c r="N55" s="139"/>
      <c r="O55" s="158">
        <f t="shared" si="10"/>
        <v>0</v>
      </c>
      <c r="P55" s="290">
        <f t="shared" si="11"/>
        <v>0</v>
      </c>
      <c r="Q55" s="2"/>
    </row>
    <row r="56" spans="2:17" x14ac:dyDescent="0.2">
      <c r="B56" s="38" t="s">
        <v>35</v>
      </c>
      <c r="C56" s="24"/>
      <c r="D56" s="24"/>
      <c r="E56" s="24"/>
      <c r="F56" s="391">
        <v>0</v>
      </c>
      <c r="G56" s="147"/>
      <c r="H56" s="139">
        <v>0</v>
      </c>
      <c r="I56" s="147"/>
      <c r="J56" s="139">
        <v>0</v>
      </c>
      <c r="K56" s="185"/>
      <c r="L56" s="139">
        <v>0</v>
      </c>
      <c r="M56" s="157"/>
      <c r="N56" s="139"/>
      <c r="O56" s="158">
        <f t="shared" si="10"/>
        <v>0</v>
      </c>
      <c r="P56" s="290">
        <f t="shared" si="11"/>
        <v>0</v>
      </c>
      <c r="Q56" s="2"/>
    </row>
    <row r="57" spans="2:17" x14ac:dyDescent="0.2">
      <c r="B57" s="77" t="s">
        <v>36</v>
      </c>
      <c r="C57" s="24"/>
      <c r="D57" s="24"/>
      <c r="E57" s="24"/>
      <c r="F57" s="391">
        <v>0</v>
      </c>
      <c r="G57" s="147"/>
      <c r="H57" s="140">
        <v>0</v>
      </c>
      <c r="I57" s="147"/>
      <c r="J57" s="140">
        <v>0</v>
      </c>
      <c r="K57" s="185"/>
      <c r="L57" s="140">
        <v>0</v>
      </c>
      <c r="M57" s="157"/>
      <c r="N57" s="139"/>
      <c r="O57" s="158">
        <f t="shared" si="10"/>
        <v>0</v>
      </c>
      <c r="P57" s="290">
        <f t="shared" si="11"/>
        <v>0</v>
      </c>
      <c r="Q57" s="2"/>
    </row>
    <row r="58" spans="2:17" x14ac:dyDescent="0.2">
      <c r="B58" s="38" t="s">
        <v>37</v>
      </c>
      <c r="C58" s="24"/>
      <c r="D58" s="24"/>
      <c r="E58" s="24"/>
      <c r="F58" s="391">
        <v>0</v>
      </c>
      <c r="G58" s="147"/>
      <c r="H58" s="139">
        <v>0</v>
      </c>
      <c r="I58" s="147"/>
      <c r="J58" s="139">
        <v>0</v>
      </c>
      <c r="K58" s="185"/>
      <c r="L58" s="139">
        <v>0</v>
      </c>
      <c r="M58" s="157"/>
      <c r="N58" s="139"/>
      <c r="O58" s="158">
        <f t="shared" si="10"/>
        <v>0</v>
      </c>
      <c r="P58" s="290">
        <f t="shared" si="11"/>
        <v>0</v>
      </c>
      <c r="Q58" s="2"/>
    </row>
    <row r="59" spans="2:17" x14ac:dyDescent="0.2">
      <c r="B59" s="38" t="s">
        <v>38</v>
      </c>
      <c r="C59" s="24"/>
      <c r="D59" s="24"/>
      <c r="E59" s="24"/>
      <c r="F59" s="391">
        <v>0</v>
      </c>
      <c r="G59" s="147"/>
      <c r="H59" s="140">
        <v>0</v>
      </c>
      <c r="I59" s="147"/>
      <c r="J59" s="140">
        <v>0</v>
      </c>
      <c r="K59" s="185"/>
      <c r="L59" s="140">
        <v>0</v>
      </c>
      <c r="M59" s="157"/>
      <c r="N59" s="139"/>
      <c r="O59" s="158">
        <f t="shared" si="10"/>
        <v>0</v>
      </c>
      <c r="P59" s="290">
        <f t="shared" si="11"/>
        <v>0</v>
      </c>
      <c r="Q59" s="2"/>
    </row>
    <row r="60" spans="2:17" x14ac:dyDescent="0.2">
      <c r="B60" s="38" t="s">
        <v>39</v>
      </c>
      <c r="C60" s="24"/>
      <c r="D60" s="24"/>
      <c r="E60" s="24"/>
      <c r="F60" s="391">
        <v>0</v>
      </c>
      <c r="G60" s="147"/>
      <c r="H60" s="139">
        <v>0</v>
      </c>
      <c r="I60" s="147"/>
      <c r="J60" s="139">
        <v>0</v>
      </c>
      <c r="K60" s="185"/>
      <c r="L60" s="139">
        <v>0</v>
      </c>
      <c r="M60" s="157"/>
      <c r="N60" s="139"/>
      <c r="O60" s="158">
        <f t="shared" si="10"/>
        <v>0</v>
      </c>
      <c r="P60" s="290">
        <f t="shared" si="11"/>
        <v>0</v>
      </c>
      <c r="Q60" s="2"/>
    </row>
    <row r="61" spans="2:17" x14ac:dyDescent="0.2">
      <c r="B61" s="38" t="s">
        <v>40</v>
      </c>
      <c r="C61" s="24"/>
      <c r="D61" s="24"/>
      <c r="E61" s="24"/>
      <c r="F61" s="391">
        <v>0</v>
      </c>
      <c r="G61" s="147"/>
      <c r="H61" s="140">
        <v>0</v>
      </c>
      <c r="I61" s="147"/>
      <c r="J61" s="140">
        <v>0</v>
      </c>
      <c r="K61" s="185"/>
      <c r="L61" s="140">
        <v>0</v>
      </c>
      <c r="M61" s="157"/>
      <c r="N61" s="139"/>
      <c r="O61" s="158">
        <f t="shared" si="10"/>
        <v>0</v>
      </c>
      <c r="P61" s="290">
        <f t="shared" si="11"/>
        <v>0</v>
      </c>
      <c r="Q61" s="2"/>
    </row>
    <row r="62" spans="2:17" ht="12.75" thickBot="1" x14ac:dyDescent="0.25">
      <c r="B62" s="46" t="s">
        <v>41</v>
      </c>
      <c r="C62" s="75"/>
      <c r="D62" s="75"/>
      <c r="E62" s="75"/>
      <c r="F62" s="392">
        <v>0</v>
      </c>
      <c r="G62" s="148"/>
      <c r="H62" s="186">
        <v>0</v>
      </c>
      <c r="I62" s="148"/>
      <c r="J62" s="186">
        <v>0</v>
      </c>
      <c r="K62" s="187"/>
      <c r="L62" s="186">
        <v>0</v>
      </c>
      <c r="M62" s="188"/>
      <c r="N62" s="186"/>
      <c r="O62" s="162">
        <f t="shared" si="10"/>
        <v>0</v>
      </c>
      <c r="P62" s="292">
        <f t="shared" si="11"/>
        <v>0</v>
      </c>
      <c r="Q62" s="2"/>
    </row>
    <row r="63" spans="2:17" x14ac:dyDescent="0.2">
      <c r="B63" s="76"/>
      <c r="C63" s="74"/>
      <c r="D63" s="74"/>
      <c r="E63" s="74"/>
      <c r="F63" s="334"/>
      <c r="G63" s="248"/>
      <c r="H63" s="153"/>
      <c r="I63" s="248"/>
      <c r="J63" s="153"/>
      <c r="K63" s="249"/>
      <c r="L63" s="153"/>
      <c r="M63" s="168"/>
      <c r="N63" s="153"/>
      <c r="O63" s="169"/>
      <c r="P63" s="291"/>
      <c r="Q63" s="2"/>
    </row>
    <row r="64" spans="2:17" ht="12.75" thickBot="1" x14ac:dyDescent="0.25">
      <c r="B64" s="46"/>
      <c r="C64" s="75"/>
      <c r="D64" s="75"/>
      <c r="E64" s="75"/>
      <c r="F64" s="335"/>
      <c r="G64" s="148"/>
      <c r="H64" s="186"/>
      <c r="I64" s="148"/>
      <c r="J64" s="186"/>
      <c r="K64" s="187"/>
      <c r="L64" s="186"/>
      <c r="M64" s="188"/>
      <c r="N64" s="186"/>
      <c r="O64" s="162"/>
      <c r="P64" s="292"/>
      <c r="Q64" s="2"/>
    </row>
    <row r="65" spans="2:17" ht="12.75" thickBot="1" x14ac:dyDescent="0.25">
      <c r="B65" s="44" t="s">
        <v>42</v>
      </c>
      <c r="C65" s="289"/>
      <c r="D65" s="289"/>
      <c r="E65" s="289"/>
      <c r="F65" s="299">
        <f>SUM(F52:F62)</f>
        <v>0</v>
      </c>
      <c r="G65" s="302"/>
      <c r="H65" s="301"/>
      <c r="I65" s="302"/>
      <c r="J65" s="301"/>
      <c r="K65" s="302"/>
      <c r="L65" s="301"/>
      <c r="M65" s="302"/>
      <c r="N65" s="301"/>
      <c r="O65" s="303">
        <f>SUM(O52:O62)</f>
        <v>0</v>
      </c>
      <c r="P65" s="317">
        <f>SUM(P52:P62)</f>
        <v>0</v>
      </c>
      <c r="Q65" s="2"/>
    </row>
    <row r="66" spans="2:17" x14ac:dyDescent="0.2">
      <c r="B66" s="47"/>
      <c r="C66" s="74"/>
      <c r="D66" s="74"/>
      <c r="E66" s="74"/>
      <c r="F66" s="247"/>
      <c r="G66" s="248"/>
      <c r="H66" s="153"/>
      <c r="I66" s="248"/>
      <c r="J66" s="153"/>
      <c r="K66" s="249"/>
      <c r="L66" s="153"/>
      <c r="M66" s="168"/>
      <c r="N66" s="153"/>
      <c r="O66" s="154"/>
      <c r="P66" s="290"/>
      <c r="Q66" s="2"/>
    </row>
    <row r="67" spans="2:17" x14ac:dyDescent="0.2">
      <c r="B67" s="48" t="s">
        <v>98</v>
      </c>
      <c r="C67" s="24"/>
      <c r="D67" s="24"/>
      <c r="E67" s="24"/>
      <c r="F67" s="246"/>
      <c r="G67" s="147"/>
      <c r="H67" s="139"/>
      <c r="I67" s="147"/>
      <c r="J67" s="139"/>
      <c r="K67" s="185"/>
      <c r="L67" s="139"/>
      <c r="M67" s="157"/>
      <c r="N67" s="139"/>
      <c r="O67" s="158"/>
      <c r="P67" s="290"/>
      <c r="Q67" s="2"/>
    </row>
    <row r="68" spans="2:17" x14ac:dyDescent="0.2">
      <c r="B68" s="77" t="s">
        <v>43</v>
      </c>
      <c r="C68" s="24"/>
      <c r="D68" s="24"/>
      <c r="E68" s="24"/>
      <c r="F68" s="189"/>
      <c r="G68" s="339">
        <v>1</v>
      </c>
      <c r="H68" s="340">
        <f>$F$68*G68</f>
        <v>0</v>
      </c>
      <c r="I68" s="357"/>
      <c r="J68" s="293">
        <f>$F$68*I68</f>
        <v>0</v>
      </c>
      <c r="K68" s="358"/>
      <c r="L68" s="293">
        <f>$F$68*K68</f>
        <v>0</v>
      </c>
      <c r="M68" s="359"/>
      <c r="N68" s="293">
        <f>$F$68*M68</f>
        <v>0</v>
      </c>
      <c r="O68" s="295"/>
      <c r="P68" s="290">
        <f>IF($H$7 &gt; 0,F68/$H$7, 0)</f>
        <v>0</v>
      </c>
      <c r="Q68" s="2"/>
    </row>
    <row r="69" spans="2:17" x14ac:dyDescent="0.2">
      <c r="B69" s="43" t="s">
        <v>44</v>
      </c>
      <c r="C69" s="27"/>
      <c r="D69" s="24"/>
      <c r="E69" s="24"/>
      <c r="F69" s="189"/>
      <c r="G69" s="357"/>
      <c r="H69" s="296"/>
      <c r="I69" s="357"/>
      <c r="J69" s="296"/>
      <c r="K69" s="358"/>
      <c r="L69" s="296"/>
      <c r="M69" s="360"/>
      <c r="N69" s="296"/>
      <c r="O69" s="294">
        <f>F69</f>
        <v>0</v>
      </c>
      <c r="P69" s="290">
        <f>IF($H$7 &gt; 0,F69/$H$7, 0)</f>
        <v>0</v>
      </c>
      <c r="Q69" s="2"/>
    </row>
    <row r="70" spans="2:17" x14ac:dyDescent="0.2">
      <c r="B70" s="234" t="s">
        <v>64</v>
      </c>
      <c r="C70" s="364"/>
      <c r="D70" s="364"/>
      <c r="E70" s="364"/>
      <c r="F70" s="189"/>
      <c r="G70" s="353"/>
      <c r="H70" s="293">
        <f>$F$70*G70</f>
        <v>0</v>
      </c>
      <c r="I70" s="353"/>
      <c r="J70" s="293">
        <f>$F$70*I70</f>
        <v>0</v>
      </c>
      <c r="K70" s="361"/>
      <c r="L70" s="293">
        <f>$F$70*K70</f>
        <v>0</v>
      </c>
      <c r="M70" s="355"/>
      <c r="N70" s="293">
        <f>$F$70*M70</f>
        <v>0</v>
      </c>
      <c r="O70" s="295"/>
      <c r="P70" s="290">
        <f t="shared" ref="P70:P71" si="12">IF($H$7 &gt; 0,F70/$H$7, 0)</f>
        <v>0</v>
      </c>
      <c r="Q70" s="2"/>
    </row>
    <row r="71" spans="2:17" ht="12.75" thickBot="1" x14ac:dyDescent="0.25">
      <c r="B71" s="365" t="s">
        <v>45</v>
      </c>
      <c r="C71" s="366"/>
      <c r="D71" s="366"/>
      <c r="E71" s="366"/>
      <c r="F71" s="190"/>
      <c r="G71" s="354"/>
      <c r="H71" s="297">
        <f>$F$71*G71</f>
        <v>0</v>
      </c>
      <c r="I71" s="354"/>
      <c r="J71" s="297">
        <f>$F$71*I71</f>
        <v>0</v>
      </c>
      <c r="K71" s="362"/>
      <c r="L71" s="297">
        <f>$F$71*K71</f>
        <v>0</v>
      </c>
      <c r="M71" s="356"/>
      <c r="N71" s="297">
        <f>$F$71*M71</f>
        <v>0</v>
      </c>
      <c r="O71" s="298"/>
      <c r="P71" s="290">
        <f t="shared" si="12"/>
        <v>0</v>
      </c>
      <c r="Q71" s="2"/>
    </row>
    <row r="72" spans="2:17" ht="12.75" thickBot="1" x14ac:dyDescent="0.25">
      <c r="B72" s="44" t="s">
        <v>46</v>
      </c>
      <c r="C72" s="289"/>
      <c r="D72" s="289"/>
      <c r="E72" s="289"/>
      <c r="F72" s="299">
        <f>SUM(F68:F71)</f>
        <v>0</v>
      </c>
      <c r="G72" s="336"/>
      <c r="H72" s="301">
        <f>SUM(H68:H71)</f>
        <v>0</v>
      </c>
      <c r="I72" s="337"/>
      <c r="J72" s="301">
        <f>SUM(J68:J71)</f>
        <v>0</v>
      </c>
      <c r="K72" s="337"/>
      <c r="L72" s="301">
        <f>SUM(L68:L71)</f>
        <v>0</v>
      </c>
      <c r="M72" s="337"/>
      <c r="N72" s="301">
        <f>SUM(N68:N71)</f>
        <v>0</v>
      </c>
      <c r="O72" s="303">
        <f>SUM(O68:O71)</f>
        <v>0</v>
      </c>
      <c r="P72" s="338">
        <f>SUM(P68:P71)</f>
        <v>0</v>
      </c>
      <c r="Q72" s="2"/>
    </row>
    <row r="73" spans="2:17" ht="12.75" thickBot="1" x14ac:dyDescent="0.25">
      <c r="B73" s="125" t="s">
        <v>47</v>
      </c>
      <c r="C73" s="252"/>
      <c r="D73" s="252"/>
      <c r="E73" s="252"/>
      <c r="F73" s="318">
        <f>F65+F42-F72</f>
        <v>0</v>
      </c>
      <c r="G73" s="319"/>
      <c r="H73" s="320">
        <f>H65+H42-H72</f>
        <v>0</v>
      </c>
      <c r="I73" s="321"/>
      <c r="J73" s="320">
        <f>J65+J42-J72</f>
        <v>0</v>
      </c>
      <c r="K73" s="321"/>
      <c r="L73" s="320">
        <f>L65+L42-L72</f>
        <v>0</v>
      </c>
      <c r="M73" s="321"/>
      <c r="N73" s="320">
        <f>N65+N42-N72</f>
        <v>0</v>
      </c>
      <c r="O73" s="318">
        <f>O65+O42-O72</f>
        <v>0</v>
      </c>
      <c r="P73" s="322">
        <f>((P42+P65)-P72)</f>
        <v>0</v>
      </c>
      <c r="Q73" s="2"/>
    </row>
    <row r="74" spans="2:17" x14ac:dyDescent="0.2">
      <c r="B74" s="67"/>
      <c r="C74" s="67"/>
      <c r="D74" s="67"/>
      <c r="E74" s="67"/>
      <c r="F74" s="67"/>
      <c r="G74" s="68"/>
      <c r="H74" s="68"/>
      <c r="I74" s="67"/>
      <c r="J74" s="67"/>
      <c r="K74" s="67"/>
      <c r="L74" s="67"/>
      <c r="M74" s="67"/>
      <c r="N74" s="67"/>
      <c r="O74" s="67"/>
      <c r="P74" s="29"/>
    </row>
  </sheetData>
  <dataConsolidate/>
  <mergeCells count="14">
    <mergeCell ref="D4:I4"/>
    <mergeCell ref="G10:H10"/>
    <mergeCell ref="I10:J10"/>
    <mergeCell ref="K10:L10"/>
    <mergeCell ref="I9:L9"/>
    <mergeCell ref="M50:N50"/>
    <mergeCell ref="P50:P51"/>
    <mergeCell ref="D46:I46"/>
    <mergeCell ref="M10:N10"/>
    <mergeCell ref="I49:L49"/>
    <mergeCell ref="G50:H50"/>
    <mergeCell ref="I50:J50"/>
    <mergeCell ref="K50:L50"/>
    <mergeCell ref="P10:P11"/>
  </mergeCells>
  <phoneticPr fontId="0" type="noConversion"/>
  <hyperlinks>
    <hyperlink ref="G7" location="'Kalkulierte Auslastung'!H19" display="'Kalkulierte Auslastung'!H19"/>
  </hyperlinks>
  <pageMargins left="0.55118110236220474" right="0.39370078740157483" top="0.70866141732283472" bottom="0.43307086614173229" header="0" footer="0.15748031496062992"/>
  <pageSetup paperSize="9" scale="92" fitToHeight="0" orientation="landscape" r:id="rId1"/>
  <headerFooter alignWithMargins="0">
    <oddFooter>&amp;CSeite &amp;P von &amp;N</oddFooter>
  </headerFooter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2"/>
  <sheetViews>
    <sheetView zoomScaleNormal="100" workbookViewId="0">
      <selection activeCell="H52" sqref="H52"/>
    </sheetView>
  </sheetViews>
  <sheetFormatPr baseColWidth="10" defaultRowHeight="12" x14ac:dyDescent="0.2"/>
  <cols>
    <col min="1" max="1" width="0.85546875" customWidth="1"/>
    <col min="2" max="6" width="14.5703125" customWidth="1"/>
    <col min="7" max="7" width="13.42578125" customWidth="1"/>
  </cols>
  <sheetData>
    <row r="1" spans="2:7" ht="4.5" customHeight="1" x14ac:dyDescent="0.2"/>
    <row r="2" spans="2:7" ht="18" customHeight="1" x14ac:dyDescent="0.2">
      <c r="B2" s="16" t="s">
        <v>198</v>
      </c>
      <c r="D2" s="422" t="str">
        <f>Kostenkalkulation!D4</f>
        <v/>
      </c>
      <c r="E2" s="423"/>
      <c r="F2" s="423"/>
      <c r="G2" s="424"/>
    </row>
    <row r="3" spans="2:7" x14ac:dyDescent="0.2">
      <c r="B3" s="12"/>
      <c r="C3" s="12"/>
      <c r="D3" s="17"/>
      <c r="E3" s="31"/>
      <c r="F3" s="31"/>
      <c r="G3" s="31"/>
    </row>
    <row r="4" spans="2:7" ht="18" customHeight="1" x14ac:dyDescent="0.2">
      <c r="B4" s="12" t="s">
        <v>11</v>
      </c>
      <c r="D4" s="34" t="str">
        <f>Kostenkalkulation!D7</f>
        <v/>
      </c>
      <c r="E4" s="31"/>
      <c r="F4" s="31"/>
      <c r="G4" s="31"/>
    </row>
    <row r="5" spans="2:7" x14ac:dyDescent="0.2">
      <c r="B5" s="12"/>
      <c r="D5" s="62"/>
      <c r="E5" s="31"/>
      <c r="F5" s="31"/>
      <c r="G5" s="31"/>
    </row>
    <row r="6" spans="2:7" ht="12.75" x14ac:dyDescent="0.2">
      <c r="B6" s="1" t="s">
        <v>73</v>
      </c>
    </row>
    <row r="7" spans="2:7" ht="4.5" customHeight="1" x14ac:dyDescent="0.2">
      <c r="B7" s="12"/>
    </row>
    <row r="8" spans="2:7" x14ac:dyDescent="0.2">
      <c r="B8" s="12" t="s">
        <v>74</v>
      </c>
    </row>
    <row r="9" spans="2:7" ht="9.9499999999999993" customHeight="1" x14ac:dyDescent="0.2">
      <c r="B9" s="12"/>
    </row>
    <row r="10" spans="2:7" ht="17.100000000000001" customHeight="1" x14ac:dyDescent="0.2">
      <c r="B10" s="32" t="s">
        <v>99</v>
      </c>
      <c r="F10" s="324">
        <f>Kostenkalkulation!H73</f>
        <v>0</v>
      </c>
    </row>
    <row r="11" spans="2:7" ht="3.95" customHeight="1" x14ac:dyDescent="0.2">
      <c r="B11" s="32"/>
      <c r="F11" s="325"/>
    </row>
    <row r="12" spans="2:7" ht="17.100000000000001" customHeight="1" x14ac:dyDescent="0.2">
      <c r="B12" s="32" t="s">
        <v>211</v>
      </c>
      <c r="F12" s="324">
        <f>Kostenkalkulation!J73+Kostenkalkulation!L73</f>
        <v>0</v>
      </c>
    </row>
    <row r="13" spans="2:7" ht="5.25" customHeight="1" x14ac:dyDescent="0.2">
      <c r="B13" s="32"/>
      <c r="F13" s="325"/>
    </row>
    <row r="14" spans="2:7" ht="17.100000000000001" customHeight="1" x14ac:dyDescent="0.2">
      <c r="B14" s="32" t="s">
        <v>212</v>
      </c>
      <c r="F14" s="326">
        <f>Kostenkalkulation!N73</f>
        <v>0</v>
      </c>
    </row>
    <row r="15" spans="2:7" ht="3.95" customHeight="1" x14ac:dyDescent="0.2">
      <c r="B15" s="32"/>
      <c r="F15" s="325"/>
    </row>
    <row r="16" spans="2:7" ht="17.100000000000001" customHeight="1" x14ac:dyDescent="0.2">
      <c r="B16" s="32" t="s">
        <v>213</v>
      </c>
      <c r="F16" s="324">
        <f>Kostenkalkulation!O73</f>
        <v>0</v>
      </c>
    </row>
    <row r="17" spans="2:7" ht="9.9499999999999993" customHeight="1" x14ac:dyDescent="0.2">
      <c r="B17" s="12"/>
    </row>
    <row r="18" spans="2:7" ht="9.9499999999999993" customHeight="1" x14ac:dyDescent="0.2">
      <c r="B18" s="12"/>
      <c r="F18" s="78"/>
    </row>
    <row r="19" spans="2:7" x14ac:dyDescent="0.2">
      <c r="B19" s="12" t="s">
        <v>88</v>
      </c>
    </row>
    <row r="20" spans="2:7" ht="9.9499999999999993" customHeight="1" x14ac:dyDescent="0.2"/>
    <row r="21" spans="2:7" ht="15.95" customHeight="1" x14ac:dyDescent="0.2">
      <c r="B21" s="32" t="s">
        <v>89</v>
      </c>
      <c r="C21" s="32"/>
      <c r="D21" s="32" t="s">
        <v>123</v>
      </c>
      <c r="E21" s="32"/>
      <c r="F21" s="79" t="s">
        <v>124</v>
      </c>
      <c r="G21" s="9"/>
    </row>
    <row r="22" spans="2:7" ht="3.95" customHeight="1" x14ac:dyDescent="0.2"/>
    <row r="23" spans="2:7" s="378" customFormat="1" ht="17.100000000000001" customHeight="1" x14ac:dyDescent="0.2">
      <c r="B23" s="326">
        <f>F10</f>
        <v>0</v>
      </c>
      <c r="C23" s="387" t="s">
        <v>66</v>
      </c>
      <c r="D23" s="388">
        <f>'Kalkulierte Auslastung'!J15</f>
        <v>0</v>
      </c>
      <c r="F23" s="327">
        <f>IF(D23 &gt; 0, ROUND((B23/D23), 2), 0)</f>
        <v>0</v>
      </c>
    </row>
    <row r="24" spans="2:7" ht="9.9499999999999993" customHeight="1" x14ac:dyDescent="0.2"/>
    <row r="25" spans="2:7" x14ac:dyDescent="0.2">
      <c r="B25" s="12" t="s">
        <v>218</v>
      </c>
    </row>
    <row r="26" spans="2:7" ht="9.9499999999999993" customHeight="1" x14ac:dyDescent="0.2"/>
    <row r="27" spans="2:7" ht="15.95" customHeight="1" x14ac:dyDescent="0.2">
      <c r="B27" s="32" t="s">
        <v>210</v>
      </c>
      <c r="C27" s="79" t="s">
        <v>65</v>
      </c>
      <c r="D27" s="385" t="s">
        <v>67</v>
      </c>
      <c r="E27" s="79"/>
      <c r="F27" s="144" t="s">
        <v>209</v>
      </c>
      <c r="G27" s="9"/>
    </row>
    <row r="28" spans="2:7" ht="3.75" customHeight="1" x14ac:dyDescent="0.2">
      <c r="B28" s="9"/>
      <c r="C28" s="9"/>
      <c r="D28" s="9"/>
      <c r="E28" s="9"/>
      <c r="F28" s="9"/>
      <c r="G28" s="9"/>
    </row>
    <row r="29" spans="2:7" s="378" customFormat="1" ht="17.100000000000001" customHeight="1" x14ac:dyDescent="0.2">
      <c r="B29" s="326">
        <f>F12</f>
        <v>0</v>
      </c>
      <c r="C29" s="387"/>
      <c r="D29" s="388">
        <f>D23</f>
        <v>0</v>
      </c>
      <c r="E29" s="387"/>
      <c r="F29" s="328">
        <f>IF(D29 &gt; 0, ROUND((B29/D29), 2), 0)</f>
        <v>0</v>
      </c>
      <c r="G29" s="387"/>
    </row>
    <row r="30" spans="2:7" ht="9.9499999999999993" customHeight="1" x14ac:dyDescent="0.2">
      <c r="B30" s="9"/>
      <c r="C30" s="9"/>
      <c r="D30" s="9"/>
      <c r="E30" s="9"/>
      <c r="F30" s="9"/>
      <c r="G30" s="9"/>
    </row>
    <row r="31" spans="2:7" x14ac:dyDescent="0.2">
      <c r="B31" s="126" t="s">
        <v>90</v>
      </c>
      <c r="C31" s="9"/>
      <c r="D31" s="9"/>
      <c r="E31" s="9"/>
      <c r="F31" s="9"/>
      <c r="G31" s="9"/>
    </row>
    <row r="32" spans="2:7" ht="9.9499999999999993" customHeight="1" x14ac:dyDescent="0.2">
      <c r="B32" s="9"/>
      <c r="C32" s="9"/>
      <c r="D32" s="9"/>
      <c r="E32" s="9"/>
      <c r="F32" s="9"/>
      <c r="G32" s="9"/>
    </row>
    <row r="33" spans="2:7" ht="15.95" customHeight="1" x14ac:dyDescent="0.2">
      <c r="B33" s="79" t="s">
        <v>100</v>
      </c>
      <c r="D33" s="9" t="s">
        <v>67</v>
      </c>
      <c r="F33" s="9" t="s">
        <v>137</v>
      </c>
    </row>
    <row r="34" spans="2:7" ht="3.75" customHeight="1" x14ac:dyDescent="0.2">
      <c r="B34" s="9"/>
      <c r="D34" s="9"/>
    </row>
    <row r="35" spans="2:7" s="378" customFormat="1" ht="17.100000000000001" customHeight="1" x14ac:dyDescent="0.2">
      <c r="B35" s="324">
        <f>F14</f>
        <v>0</v>
      </c>
      <c r="C35" s="389" t="s">
        <v>65</v>
      </c>
      <c r="D35" s="388">
        <f>D23</f>
        <v>0</v>
      </c>
      <c r="F35" s="327">
        <f>IF(D35 &gt; 0, ROUND((F14/D35), 2), 0)</f>
        <v>0</v>
      </c>
    </row>
    <row r="36" spans="2:7" ht="9.9499999999999993" customHeight="1" x14ac:dyDescent="0.2">
      <c r="B36" s="9"/>
      <c r="C36" s="9"/>
      <c r="D36" s="9"/>
      <c r="E36" s="9"/>
      <c r="F36" s="9"/>
      <c r="G36" s="9"/>
    </row>
    <row r="37" spans="2:7" x14ac:dyDescent="0.2">
      <c r="B37" s="126" t="s">
        <v>101</v>
      </c>
      <c r="C37" s="9"/>
      <c r="D37" s="9"/>
      <c r="E37" s="9"/>
      <c r="F37" s="9"/>
      <c r="G37" s="9"/>
    </row>
    <row r="38" spans="2:7" ht="9.9499999999999993" customHeight="1" x14ac:dyDescent="0.2">
      <c r="B38" s="9"/>
      <c r="C38" s="9"/>
      <c r="D38" s="9"/>
      <c r="E38" s="9"/>
      <c r="F38" s="9"/>
      <c r="G38" s="9"/>
    </row>
    <row r="39" spans="2:7" x14ac:dyDescent="0.2">
      <c r="B39" s="80" t="s">
        <v>102</v>
      </c>
      <c r="C39" s="79"/>
      <c r="D39" s="79" t="s">
        <v>67</v>
      </c>
      <c r="E39" s="9"/>
      <c r="F39" s="9" t="s">
        <v>138</v>
      </c>
      <c r="G39" s="9"/>
    </row>
    <row r="40" spans="2:7" ht="4.5" customHeight="1" x14ac:dyDescent="0.2">
      <c r="C40" s="9"/>
      <c r="E40" s="9"/>
      <c r="F40" s="63"/>
      <c r="G40" s="9"/>
    </row>
    <row r="41" spans="2:7" s="378" customFormat="1" ht="17.100000000000001" customHeight="1" x14ac:dyDescent="0.2">
      <c r="B41" s="324">
        <f>F16</f>
        <v>0</v>
      </c>
      <c r="C41" s="389" t="s">
        <v>65</v>
      </c>
      <c r="D41" s="388">
        <f>D23</f>
        <v>0</v>
      </c>
      <c r="E41" s="387"/>
      <c r="F41" s="329">
        <f>IF(D41 &gt; 0, ROUND((B41/D41), 2), 0)</f>
        <v>0</v>
      </c>
      <c r="G41" s="387"/>
    </row>
    <row r="42" spans="2:7" x14ac:dyDescent="0.2">
      <c r="B42" s="191"/>
      <c r="C42" s="9"/>
      <c r="D42" s="197"/>
      <c r="E42" s="9"/>
      <c r="F42" s="198"/>
      <c r="G42" s="9"/>
    </row>
    <row r="43" spans="2:7" ht="9.9499999999999993" customHeight="1" x14ac:dyDescent="0.2">
      <c r="B43" s="9"/>
      <c r="C43" s="9"/>
      <c r="D43" s="9"/>
      <c r="E43" s="9"/>
      <c r="F43" s="9"/>
      <c r="G43" s="9"/>
    </row>
    <row r="44" spans="2:7" x14ac:dyDescent="0.2">
      <c r="B44" s="64" t="s">
        <v>139</v>
      </c>
      <c r="C44" s="9"/>
      <c r="D44" s="9"/>
      <c r="E44" s="9"/>
      <c r="F44" s="9"/>
      <c r="G44" s="9"/>
    </row>
    <row r="45" spans="2:7" x14ac:dyDescent="0.2">
      <c r="B45" s="64"/>
      <c r="C45" s="9"/>
      <c r="D45" s="9"/>
      <c r="E45" s="9"/>
      <c r="F45" s="9"/>
      <c r="G45" s="9"/>
    </row>
    <row r="46" spans="2:7" ht="15" customHeight="1" x14ac:dyDescent="0.2">
      <c r="B46" s="63"/>
      <c r="C46" s="63"/>
      <c r="D46" s="63"/>
      <c r="E46" s="63"/>
      <c r="F46" s="193" t="s">
        <v>155</v>
      </c>
    </row>
    <row r="47" spans="2:7" ht="15" customHeight="1" x14ac:dyDescent="0.2">
      <c r="B47" s="193" t="s">
        <v>63</v>
      </c>
      <c r="C47" s="193" t="s">
        <v>214</v>
      </c>
      <c r="D47" s="193" t="s">
        <v>91</v>
      </c>
      <c r="E47" s="193" t="s">
        <v>125</v>
      </c>
      <c r="F47" s="193" t="s">
        <v>126</v>
      </c>
    </row>
    <row r="48" spans="2:7" x14ac:dyDescent="0.2">
      <c r="B48" s="63"/>
      <c r="C48" s="194"/>
      <c r="D48" s="194"/>
      <c r="E48" s="194"/>
      <c r="F48" s="63"/>
      <c r="G48" s="193"/>
    </row>
    <row r="49" spans="2:7" ht="17.100000000000001" customHeight="1" x14ac:dyDescent="0.2">
      <c r="B49" s="386">
        <f>$F$23</f>
        <v>0</v>
      </c>
      <c r="C49" s="331">
        <f>F29</f>
        <v>0</v>
      </c>
      <c r="D49" s="331">
        <f>$F$35</f>
        <v>0</v>
      </c>
      <c r="E49" s="331">
        <f>$F$41</f>
        <v>0</v>
      </c>
      <c r="F49" s="330">
        <f>SUM(B49:E49)</f>
        <v>0</v>
      </c>
    </row>
    <row r="50" spans="2:7" x14ac:dyDescent="0.2">
      <c r="B50" s="194"/>
      <c r="C50" s="195"/>
      <c r="D50" s="191"/>
      <c r="E50" s="191"/>
      <c r="F50" s="191"/>
      <c r="G50" s="63"/>
    </row>
    <row r="51" spans="2:7" x14ac:dyDescent="0.2">
      <c r="B51" s="194"/>
      <c r="C51" s="195"/>
      <c r="D51" s="191"/>
      <c r="E51" s="191"/>
      <c r="F51" s="191"/>
      <c r="G51" s="63"/>
    </row>
    <row r="52" spans="2:7" x14ac:dyDescent="0.2">
      <c r="B52" s="194"/>
      <c r="C52" s="195"/>
      <c r="D52" s="191"/>
      <c r="E52" s="191"/>
      <c r="F52" s="191"/>
      <c r="G52" s="63"/>
    </row>
    <row r="53" spans="2:7" x14ac:dyDescent="0.2">
      <c r="B53" s="64" t="s">
        <v>201</v>
      </c>
      <c r="C53" s="9"/>
      <c r="D53" s="9"/>
      <c r="E53" s="9"/>
      <c r="F53" s="9"/>
      <c r="G53" s="9"/>
    </row>
    <row r="54" spans="2:7" ht="12.75" thickBot="1" x14ac:dyDescent="0.25">
      <c r="F54" s="363"/>
      <c r="G54" s="363"/>
    </row>
    <row r="55" spans="2:7" ht="15.75" thickBot="1" x14ac:dyDescent="0.3">
      <c r="E55" s="433" t="s">
        <v>159</v>
      </c>
      <c r="F55" s="434"/>
    </row>
    <row r="56" spans="2:7" x14ac:dyDescent="0.2">
      <c r="B56" s="61" t="s">
        <v>155</v>
      </c>
      <c r="C56" s="61" t="s">
        <v>127</v>
      </c>
      <c r="D56" s="61" t="s">
        <v>128</v>
      </c>
      <c r="E56" s="211" t="s">
        <v>160</v>
      </c>
      <c r="F56" s="211" t="s">
        <v>161</v>
      </c>
    </row>
    <row r="57" spans="2:7" x14ac:dyDescent="0.2">
      <c r="B57" s="61" t="s">
        <v>126</v>
      </c>
      <c r="C57" s="196" t="s">
        <v>200</v>
      </c>
      <c r="D57" s="61" t="s">
        <v>215</v>
      </c>
      <c r="E57" s="212"/>
      <c r="F57" s="212"/>
    </row>
    <row r="58" spans="2:7" ht="17.100000000000001" customHeight="1" x14ac:dyDescent="0.2">
      <c r="B58" s="332">
        <f>F49</f>
        <v>0</v>
      </c>
      <c r="C58" s="333">
        <f>ROUND((B49*0.25)+(C49*0.25),2)</f>
        <v>0</v>
      </c>
      <c r="D58" s="192">
        <f>B58-C58</f>
        <v>0</v>
      </c>
      <c r="E58" s="323">
        <f>B49-(B49*25%)</f>
        <v>0</v>
      </c>
      <c r="F58" s="323">
        <f>C49-(C49*25%)</f>
        <v>0</v>
      </c>
    </row>
    <row r="59" spans="2:7" x14ac:dyDescent="0.2">
      <c r="B59" s="363"/>
      <c r="C59" s="363"/>
      <c r="D59" s="363"/>
      <c r="E59" s="18"/>
      <c r="F59" s="363"/>
      <c r="G59" s="363"/>
    </row>
    <row r="60" spans="2:7" x14ac:dyDescent="0.2">
      <c r="B60" s="363"/>
      <c r="C60" s="363"/>
      <c r="D60" s="363"/>
      <c r="E60" s="18"/>
      <c r="F60" s="363"/>
      <c r="G60" s="363"/>
    </row>
    <row r="61" spans="2:7" x14ac:dyDescent="0.2">
      <c r="B61" s="363"/>
      <c r="C61" s="363"/>
      <c r="D61" s="363"/>
      <c r="E61" s="363"/>
      <c r="F61" s="363"/>
      <c r="G61" s="363"/>
    </row>
    <row r="62" spans="2:7" x14ac:dyDescent="0.2">
      <c r="B62" s="9"/>
      <c r="C62" s="9"/>
      <c r="D62" s="9"/>
      <c r="E62" s="9"/>
      <c r="F62" s="9"/>
      <c r="G62" s="9"/>
    </row>
    <row r="63" spans="2:7" x14ac:dyDescent="0.2">
      <c r="B63" s="9"/>
      <c r="C63" s="9"/>
      <c r="D63" s="18"/>
      <c r="E63" s="9"/>
      <c r="F63" s="9"/>
      <c r="G63" s="9"/>
    </row>
    <row r="64" spans="2:7" x14ac:dyDescent="0.2">
      <c r="B64" s="9"/>
      <c r="C64" s="9"/>
      <c r="D64" s="9"/>
      <c r="E64" s="9"/>
      <c r="F64" s="9"/>
      <c r="G64" s="9"/>
    </row>
    <row r="65" spans="2:7" x14ac:dyDescent="0.2">
      <c r="B65" s="9"/>
      <c r="C65" s="9"/>
      <c r="D65" s="9"/>
      <c r="E65" s="9"/>
      <c r="F65" s="9"/>
      <c r="G65" s="9"/>
    </row>
    <row r="66" spans="2:7" x14ac:dyDescent="0.2">
      <c r="B66" s="9"/>
      <c r="C66" s="9"/>
      <c r="D66" s="9"/>
      <c r="E66" s="9"/>
      <c r="F66" s="9"/>
      <c r="G66" s="9"/>
    </row>
    <row r="67" spans="2:7" x14ac:dyDescent="0.2">
      <c r="B67" s="9"/>
      <c r="C67" s="9"/>
      <c r="D67" s="9"/>
      <c r="E67" s="9"/>
      <c r="F67" s="9"/>
      <c r="G67" s="9"/>
    </row>
    <row r="68" spans="2:7" x14ac:dyDescent="0.2">
      <c r="B68" s="9"/>
      <c r="C68" s="9"/>
      <c r="D68" s="9"/>
      <c r="E68" s="9"/>
      <c r="F68" s="9"/>
      <c r="G68" s="9"/>
    </row>
    <row r="69" spans="2:7" x14ac:dyDescent="0.2">
      <c r="B69" s="9"/>
      <c r="C69" s="9"/>
      <c r="D69" s="9"/>
      <c r="E69" s="9"/>
      <c r="F69" s="9"/>
      <c r="G69" s="9"/>
    </row>
    <row r="70" spans="2:7" x14ac:dyDescent="0.2">
      <c r="B70" s="9"/>
      <c r="C70" s="9"/>
      <c r="D70" s="9"/>
      <c r="E70" s="9"/>
      <c r="F70" s="9"/>
      <c r="G70" s="9"/>
    </row>
    <row r="71" spans="2:7" x14ac:dyDescent="0.2">
      <c r="B71" s="9"/>
      <c r="C71" s="9"/>
      <c r="D71" s="9"/>
      <c r="E71" s="9"/>
      <c r="F71" s="9"/>
      <c r="G71" s="9"/>
    </row>
    <row r="72" spans="2:7" x14ac:dyDescent="0.2">
      <c r="B72" s="9"/>
      <c r="C72" s="9"/>
      <c r="D72" s="9"/>
      <c r="E72" s="9"/>
      <c r="F72" s="9"/>
      <c r="G72" s="9"/>
    </row>
    <row r="73" spans="2:7" x14ac:dyDescent="0.2">
      <c r="B73" s="9"/>
      <c r="C73" s="9"/>
      <c r="D73" s="9"/>
      <c r="E73" s="9"/>
      <c r="F73" s="9"/>
      <c r="G73" s="9"/>
    </row>
    <row r="74" spans="2:7" x14ac:dyDescent="0.2">
      <c r="B74" s="9"/>
      <c r="C74" s="9"/>
      <c r="D74" s="9"/>
      <c r="E74" s="9"/>
      <c r="F74" s="9"/>
      <c r="G74" s="9"/>
    </row>
    <row r="75" spans="2:7" x14ac:dyDescent="0.2">
      <c r="B75" s="9"/>
      <c r="C75" s="9"/>
      <c r="D75" s="9"/>
      <c r="E75" s="9"/>
      <c r="F75" s="9"/>
      <c r="G75" s="9"/>
    </row>
    <row r="76" spans="2:7" x14ac:dyDescent="0.2">
      <c r="B76" s="9"/>
      <c r="C76" s="9"/>
      <c r="D76" s="9"/>
      <c r="E76" s="9"/>
      <c r="F76" s="9"/>
      <c r="G76" s="9"/>
    </row>
    <row r="77" spans="2:7" x14ac:dyDescent="0.2">
      <c r="B77" s="9"/>
      <c r="C77" s="9"/>
      <c r="D77" s="9"/>
      <c r="E77" s="9"/>
      <c r="F77" s="9"/>
      <c r="G77" s="9"/>
    </row>
    <row r="78" spans="2:7" x14ac:dyDescent="0.2">
      <c r="B78" s="9"/>
      <c r="C78" s="9"/>
      <c r="D78" s="9"/>
      <c r="E78" s="9"/>
      <c r="F78" s="9"/>
      <c r="G78" s="9"/>
    </row>
    <row r="79" spans="2:7" x14ac:dyDescent="0.2">
      <c r="B79" s="9"/>
      <c r="C79" s="9"/>
      <c r="D79" s="9"/>
      <c r="E79" s="9"/>
      <c r="F79" s="9"/>
      <c r="G79" s="9"/>
    </row>
    <row r="80" spans="2:7" x14ac:dyDescent="0.2">
      <c r="B80" s="9"/>
      <c r="C80" s="9"/>
      <c r="D80" s="9"/>
      <c r="E80" s="9"/>
      <c r="F80" s="9"/>
      <c r="G80" s="9"/>
    </row>
    <row r="81" spans="2:7" x14ac:dyDescent="0.2">
      <c r="B81" s="9"/>
      <c r="C81" s="9"/>
      <c r="D81" s="9"/>
      <c r="E81" s="18"/>
      <c r="F81" s="9"/>
      <c r="G81" s="9"/>
    </row>
    <row r="82" spans="2:7" x14ac:dyDescent="0.2">
      <c r="B82" s="9"/>
      <c r="C82" s="9"/>
      <c r="D82" s="9"/>
      <c r="E82" s="9"/>
      <c r="F82" s="9"/>
      <c r="G82" s="9"/>
    </row>
  </sheetData>
  <mergeCells count="2">
    <mergeCell ref="D2:G2"/>
    <mergeCell ref="E55:F55"/>
  </mergeCells>
  <phoneticPr fontId="0" type="noConversion"/>
  <pageMargins left="0.94" right="0.39370078740157483" top="0.7" bottom="0.42" header="0" footer="0.17"/>
  <pageSetup paperSize="9" orientation="portrait" r:id="rId1"/>
  <headerFooter alignWithMargins="0"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Antrags-Deckblatt</vt:lpstr>
      <vt:lpstr>Kalkulierte Auslastung</vt:lpstr>
      <vt:lpstr>Personalbogen</vt:lpstr>
      <vt:lpstr>Kostenkalkulation</vt:lpstr>
      <vt:lpstr>Entgeltberechnung</vt:lpstr>
      <vt:lpstr>'Antrags-Deckblatt'!Druckbereich</vt:lpstr>
      <vt:lpstr>Entgeltberechnung!Druckbereich</vt:lpstr>
      <vt:lpstr>'Kalkulierte Auslastung'!Druckbereich</vt:lpstr>
      <vt:lpstr>Personalbogen!Druckbereich</vt:lpstr>
    </vt:vector>
  </TitlesOfParts>
  <Company>Senator für AFGJS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 auf Vereinbarung von Entgelten SGBXII/BSHG</dc:title>
  <dc:subject>Berechnung von Kosten Preisen nach Hilfeempfängergruppen</dc:subject>
  <dc:creator>Vieth, Ute (SOZIALES)</dc:creator>
  <cp:lastModifiedBy>Jennifer.Snoek</cp:lastModifiedBy>
  <cp:lastPrinted>2025-05-05T08:39:07Z</cp:lastPrinted>
  <dcterms:created xsi:type="dcterms:W3CDTF">2005-09-09T08:43:14Z</dcterms:created>
  <dcterms:modified xsi:type="dcterms:W3CDTF">2025-07-01T14:34:58Z</dcterms:modified>
</cp:coreProperties>
</file>