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I047-SKJF\Abteilung1\Referat14\Intern\4a_SGBIX\LandesrahmenvertragSGBIX\Anlagen zum LRV\Anlage_3_Kalkulationsblätter\Blattschutz\"/>
    </mc:Choice>
  </mc:AlternateContent>
  <bookViews>
    <workbookView xWindow="240" yWindow="345" windowWidth="12120" windowHeight="9060"/>
  </bookViews>
  <sheets>
    <sheet name="Antrags-Deckblatt" sheetId="1" r:id="rId1"/>
    <sheet name="Kalkulierte Auslastung" sheetId="2" r:id="rId2"/>
    <sheet name="Personalbogen" sheetId="3" r:id="rId3"/>
    <sheet name="Kostenkalkulation" sheetId="4" r:id="rId4"/>
    <sheet name="Entgeltberechnung" sheetId="5" r:id="rId5"/>
  </sheets>
  <definedNames>
    <definedName name="_xlnm.Print_Area" localSheetId="0">'Antrags-Deckblatt'!$A$1:$H$54</definedName>
    <definedName name="_xlnm.Print_Area" localSheetId="4">Entgeltberechnung!$A$1:$F$128</definedName>
    <definedName name="_xlnm.Print_Area" localSheetId="1">'Kalkulierte Auslastung'!$A$1:$J$49</definedName>
    <definedName name="_xlnm.Print_Area" localSheetId="2">Personalbogen!$A$1:$E$55</definedName>
  </definedNames>
  <calcPr calcId="162913"/>
</workbook>
</file>

<file path=xl/calcChain.xml><?xml version="1.0" encoding="utf-8"?>
<calcChain xmlns="http://schemas.openxmlformats.org/spreadsheetml/2006/main">
  <c r="M68" i="4" l="1"/>
  <c r="M67" i="4"/>
  <c r="M65" i="4"/>
  <c r="K68" i="4"/>
  <c r="K67" i="4"/>
  <c r="K65" i="4"/>
  <c r="I68" i="4"/>
  <c r="I67" i="4"/>
  <c r="I65" i="4"/>
  <c r="G68" i="4"/>
  <c r="G67" i="4"/>
  <c r="G65" i="4"/>
  <c r="N66" i="4"/>
  <c r="M69" i="4" l="1"/>
  <c r="D43" i="3"/>
  <c r="D49" i="3"/>
  <c r="E15" i="4" s="1"/>
  <c r="D45" i="3"/>
  <c r="D41" i="3"/>
  <c r="D37" i="3"/>
  <c r="C37" i="3"/>
  <c r="D30" i="3"/>
  <c r="C30" i="3"/>
  <c r="C25" i="3"/>
  <c r="D25" i="3"/>
  <c r="D17" i="2"/>
  <c r="D16" i="2"/>
  <c r="D15" i="2"/>
  <c r="D14" i="2"/>
  <c r="D13" i="2"/>
  <c r="I17" i="2"/>
  <c r="I16" i="2"/>
  <c r="B43" i="5" s="1"/>
  <c r="D43" i="5" s="1"/>
  <c r="I15" i="2"/>
  <c r="B42" i="5"/>
  <c r="D42" i="5"/>
  <c r="I14" i="2"/>
  <c r="B41" i="5"/>
  <c r="D41" i="5" s="1"/>
  <c r="I13" i="2"/>
  <c r="B40" i="5" s="1"/>
  <c r="D40" i="5" s="1"/>
  <c r="E85" i="5"/>
  <c r="E99" i="5"/>
  <c r="E86" i="5"/>
  <c r="E87" i="5"/>
  <c r="E88" i="5"/>
  <c r="E107" i="5"/>
  <c r="E108" i="5"/>
  <c r="E109" i="5"/>
  <c r="E110" i="5"/>
  <c r="E106" i="5"/>
  <c r="E100" i="5"/>
  <c r="E101" i="5"/>
  <c r="E102" i="5"/>
  <c r="E98" i="5"/>
  <c r="E27" i="4"/>
  <c r="C49" i="3"/>
  <c r="D47" i="3"/>
  <c r="C45" i="3"/>
  <c r="C41" i="3"/>
  <c r="E11" i="4"/>
  <c r="G11" i="4" s="1"/>
  <c r="G33" i="4"/>
  <c r="N52" i="4"/>
  <c r="N53" i="4"/>
  <c r="N54" i="4"/>
  <c r="N55" i="4"/>
  <c r="N56" i="4"/>
  <c r="N57" i="4"/>
  <c r="N58" i="4"/>
  <c r="N59" i="4"/>
  <c r="N60" i="4"/>
  <c r="N61" i="4"/>
  <c r="N62" i="4"/>
  <c r="N69" i="4"/>
  <c r="M27" i="4"/>
  <c r="M36" i="4"/>
  <c r="I18" i="4"/>
  <c r="I19" i="4"/>
  <c r="I20" i="4"/>
  <c r="I21" i="4"/>
  <c r="I22" i="4"/>
  <c r="I23" i="4"/>
  <c r="I24" i="4"/>
  <c r="I25" i="4"/>
  <c r="I26" i="4"/>
  <c r="I29" i="4"/>
  <c r="I30" i="4"/>
  <c r="I31" i="4"/>
  <c r="I33" i="4"/>
  <c r="I34" i="4"/>
  <c r="I35" i="4"/>
  <c r="I69" i="4"/>
  <c r="G18" i="4"/>
  <c r="G19" i="4"/>
  <c r="G20" i="4"/>
  <c r="G21" i="4"/>
  <c r="G22" i="4"/>
  <c r="G23" i="4"/>
  <c r="G24" i="4"/>
  <c r="G25" i="4"/>
  <c r="G26" i="4"/>
  <c r="G29" i="4"/>
  <c r="G30" i="4"/>
  <c r="G31" i="4"/>
  <c r="G34" i="4"/>
  <c r="G35" i="4"/>
  <c r="G69" i="4"/>
  <c r="K18" i="4"/>
  <c r="K19" i="4"/>
  <c r="K20" i="4"/>
  <c r="K21" i="4"/>
  <c r="K22" i="4"/>
  <c r="K23" i="4"/>
  <c r="K24" i="4"/>
  <c r="K25" i="4"/>
  <c r="K26" i="4"/>
  <c r="K29" i="4"/>
  <c r="K30" i="4"/>
  <c r="K31" i="4"/>
  <c r="K33" i="4"/>
  <c r="K34" i="4"/>
  <c r="K35" i="4"/>
  <c r="K69" i="4"/>
  <c r="C6" i="4"/>
  <c r="C48" i="4" s="1"/>
  <c r="C3" i="4"/>
  <c r="C46" i="4" s="1"/>
  <c r="D27" i="2"/>
  <c r="F27" i="2"/>
  <c r="D28" i="2"/>
  <c r="F28" i="2"/>
  <c r="D29" i="2"/>
  <c r="F29" i="2"/>
  <c r="D30" i="2"/>
  <c r="F30" i="2" s="1"/>
  <c r="D31" i="2"/>
  <c r="F31" i="2" s="1"/>
  <c r="H19" i="2"/>
  <c r="F6" i="4" s="1"/>
  <c r="C5" i="2"/>
  <c r="D3" i="2"/>
  <c r="E63" i="4"/>
  <c r="E69" i="4"/>
  <c r="O69" i="4" s="1"/>
  <c r="O61" i="4"/>
  <c r="O64" i="4"/>
  <c r="O66" i="4"/>
  <c r="O67" i="4"/>
  <c r="O68" i="4"/>
  <c r="O28" i="4"/>
  <c r="O53" i="4"/>
  <c r="O54" i="4"/>
  <c r="O55" i="4"/>
  <c r="O56" i="4"/>
  <c r="O57" i="4"/>
  <c r="O58" i="4"/>
  <c r="O59" i="4"/>
  <c r="O60" i="4"/>
  <c r="O62" i="4"/>
  <c r="O52" i="4"/>
  <c r="O65" i="4"/>
  <c r="C3" i="3"/>
  <c r="B5" i="3"/>
  <c r="C19" i="2"/>
  <c r="E19" i="2" s="1"/>
  <c r="E36" i="4"/>
  <c r="N63" i="4" l="1"/>
  <c r="N70" i="4" s="1"/>
  <c r="E20" i="5" s="1"/>
  <c r="A69" i="5" s="1"/>
  <c r="E69" i="5" s="1"/>
  <c r="K36" i="4"/>
  <c r="G36" i="4"/>
  <c r="I36" i="4"/>
  <c r="G27" i="4"/>
  <c r="K27" i="4"/>
  <c r="I27" i="4"/>
  <c r="E14" i="4"/>
  <c r="I14" i="4" s="1"/>
  <c r="E12" i="4"/>
  <c r="G12" i="4" s="1"/>
  <c r="C50" i="3"/>
  <c r="D50" i="3"/>
  <c r="K11" i="4"/>
  <c r="I11" i="4"/>
  <c r="C2" i="5"/>
  <c r="C4" i="5"/>
  <c r="I19" i="2"/>
  <c r="J19" i="2" s="1"/>
  <c r="F33" i="2"/>
  <c r="O63" i="4"/>
  <c r="B44" i="5"/>
  <c r="D33" i="2"/>
  <c r="K15" i="4"/>
  <c r="I15" i="4"/>
  <c r="G15" i="4"/>
  <c r="E13" i="4"/>
  <c r="D19" i="2"/>
  <c r="I12" i="4" l="1"/>
  <c r="I16" i="4" s="1"/>
  <c r="I37" i="4" s="1"/>
  <c r="I70" i="4" s="1"/>
  <c r="E13" i="5" s="1"/>
  <c r="K12" i="4"/>
  <c r="G14" i="4"/>
  <c r="G16" i="4" s="1"/>
  <c r="G37" i="4" s="1"/>
  <c r="G70" i="4" s="1"/>
  <c r="E11" i="5" s="1"/>
  <c r="A27" i="5" s="1"/>
  <c r="E16" i="4"/>
  <c r="E37" i="4" s="1"/>
  <c r="E70" i="4" s="1"/>
  <c r="K14" i="4"/>
  <c r="C27" i="5"/>
  <c r="C61" i="5" s="1"/>
  <c r="G6" i="4"/>
  <c r="O35" i="4" s="1"/>
  <c r="D44" i="5"/>
  <c r="D45" i="5" s="1"/>
  <c r="C37" i="5" s="1"/>
  <c r="B45" i="5"/>
  <c r="E44" i="2"/>
  <c r="E33" i="2"/>
  <c r="E37" i="2"/>
  <c r="E45" i="2"/>
  <c r="E42" i="2"/>
  <c r="E46" i="2"/>
  <c r="E43" i="2"/>
  <c r="K13" i="4"/>
  <c r="M13" i="4"/>
  <c r="M16" i="4" s="1"/>
  <c r="M37" i="4" s="1"/>
  <c r="M70" i="4" s="1"/>
  <c r="E18" i="5" s="1"/>
  <c r="K16" i="4" l="1"/>
  <c r="K37" i="4" s="1"/>
  <c r="K70" i="4" s="1"/>
  <c r="E15" i="5" s="1"/>
  <c r="A53" i="5" s="1"/>
  <c r="E53" i="5" s="1"/>
  <c r="O22" i="4"/>
  <c r="O26" i="4"/>
  <c r="O19" i="4"/>
  <c r="O25" i="4"/>
  <c r="O30" i="4"/>
  <c r="O11" i="4"/>
  <c r="O24" i="4"/>
  <c r="E27" i="5"/>
  <c r="B87" i="5" s="1"/>
  <c r="B109" i="5" s="1"/>
  <c r="O20" i="4"/>
  <c r="O21" i="4"/>
  <c r="O33" i="4"/>
  <c r="O32" i="4"/>
  <c r="O18" i="4"/>
  <c r="O13" i="4"/>
  <c r="O31" i="4"/>
  <c r="O29" i="4"/>
  <c r="O23" i="4"/>
  <c r="O34" i="4"/>
  <c r="C53" i="5"/>
  <c r="C69" i="5" s="1"/>
  <c r="O14" i="4"/>
  <c r="O15" i="4"/>
  <c r="O12" i="4"/>
  <c r="A37" i="5"/>
  <c r="E37" i="5" s="1"/>
  <c r="E40" i="5" s="1"/>
  <c r="E41" i="5" s="1"/>
  <c r="C85" i="5" s="1"/>
  <c r="C107" i="5" s="1"/>
  <c r="E61" i="5"/>
  <c r="A61" i="5"/>
  <c r="B84" i="5" l="1"/>
  <c r="B106" i="5" s="1"/>
  <c r="O27" i="4"/>
  <c r="O36" i="4"/>
  <c r="B88" i="5"/>
  <c r="B110" i="5" s="1"/>
  <c r="B85" i="5"/>
  <c r="B107" i="5" s="1"/>
  <c r="F107" i="5" s="1"/>
  <c r="B86" i="5"/>
  <c r="B108" i="5" s="1"/>
  <c r="O16" i="4"/>
  <c r="C84" i="5"/>
  <c r="C106" i="5" s="1"/>
  <c r="E42" i="5"/>
  <c r="C86" i="5" s="1"/>
  <c r="C108" i="5" s="1"/>
  <c r="E44" i="5"/>
  <c r="C88" i="5" s="1"/>
  <c r="E43" i="5"/>
  <c r="C87" i="5" s="1"/>
  <c r="D87" i="5"/>
  <c r="D109" i="5" s="1"/>
  <c r="D86" i="5"/>
  <c r="D108" i="5" s="1"/>
  <c r="D85" i="5"/>
  <c r="D107" i="5" s="1"/>
  <c r="D88" i="5"/>
  <c r="D110" i="5" s="1"/>
  <c r="D84" i="5"/>
  <c r="D106" i="5" s="1"/>
  <c r="O37" i="4" l="1"/>
  <c r="O70" i="4" s="1"/>
  <c r="F85" i="5"/>
  <c r="B99" i="5" s="1"/>
  <c r="C99" i="5"/>
  <c r="C109" i="5"/>
  <c r="F109" i="5" s="1"/>
  <c r="F87" i="5"/>
  <c r="B101" i="5" s="1"/>
  <c r="C110" i="5"/>
  <c r="F110" i="5" s="1"/>
  <c r="F88" i="5"/>
  <c r="B102" i="5" s="1"/>
  <c r="F108" i="5"/>
  <c r="F86" i="5"/>
  <c r="B100" i="5" s="1"/>
  <c r="F106" i="5"/>
  <c r="C101" i="5"/>
  <c r="F84" i="5"/>
  <c r="B98" i="5" s="1"/>
  <c r="C100" i="5"/>
  <c r="C102" i="5"/>
  <c r="C98" i="5"/>
  <c r="D99" i="5" l="1"/>
  <c r="D100" i="5"/>
  <c r="D98" i="5"/>
  <c r="D101" i="5"/>
  <c r="D102" i="5"/>
</calcChain>
</file>

<file path=xl/sharedStrings.xml><?xml version="1.0" encoding="utf-8"?>
<sst xmlns="http://schemas.openxmlformats.org/spreadsheetml/2006/main" count="280" uniqueCount="225">
  <si>
    <t>Straße</t>
  </si>
  <si>
    <t>PLZ/Ort</t>
  </si>
  <si>
    <t>E-Mail-Adresse</t>
  </si>
  <si>
    <t>Status</t>
  </si>
  <si>
    <t>freigemeinnützig</t>
  </si>
  <si>
    <t>1.</t>
  </si>
  <si>
    <t>2.</t>
  </si>
  <si>
    <t>3.</t>
  </si>
  <si>
    <t>Tel.:</t>
  </si>
  <si>
    <t>Gesamt</t>
  </si>
  <si>
    <t>bis</t>
  </si>
  <si>
    <t>für das Jahr</t>
  </si>
  <si>
    <t>%-Anteil</t>
  </si>
  <si>
    <t>Belegtage p.a.</t>
  </si>
  <si>
    <t>Kostenarten</t>
  </si>
  <si>
    <t>Kosten</t>
  </si>
  <si>
    <t>Wert</t>
  </si>
  <si>
    <t>1.1   Geschäftsführung/Verwaltung</t>
  </si>
  <si>
    <t>Summe Personalaufwand</t>
  </si>
  <si>
    <t>2.  Sachaufwand</t>
  </si>
  <si>
    <t>2.1   Lebensmittel</t>
  </si>
  <si>
    <t>.............................</t>
  </si>
  <si>
    <t>Summe Sachaufwand</t>
  </si>
  <si>
    <t>3.1   Küche</t>
  </si>
  <si>
    <t>3.2   Reinigung</t>
  </si>
  <si>
    <t>3.3   Wäsche</t>
  </si>
  <si>
    <t>3.4   Zentralverwaltung</t>
  </si>
  <si>
    <t>3.4.1 Personalaufwand</t>
  </si>
  <si>
    <t>3.4.2 Sachaufwand</t>
  </si>
  <si>
    <t>Summe Fremdleistungen</t>
  </si>
  <si>
    <t>4.1   Instandhaltung und Instandsetzung</t>
  </si>
  <si>
    <t>4.2   Fremdkapitalzinsen</t>
  </si>
  <si>
    <t>4.3   Eigenkapitalzinsen</t>
  </si>
  <si>
    <t>4.4   Mieten, Pachten u. sonst. Nutzungsentgelte</t>
  </si>
  <si>
    <t>4.5   AfA Gebäude</t>
  </si>
  <si>
    <t>4.6   AfA Außenanlagen</t>
  </si>
  <si>
    <t>4.7   AfA Technische Anlagen und Einbauten</t>
  </si>
  <si>
    <t>4.8   AfA Inventar</t>
  </si>
  <si>
    <t>4.9   AfA Fuhrpark</t>
  </si>
  <si>
    <t>4.10 PKW - Leasing</t>
  </si>
  <si>
    <t>4.11 GWG</t>
  </si>
  <si>
    <t>Summe Investitionsaufwand</t>
  </si>
  <si>
    <t>5.1   Verpflegung</t>
  </si>
  <si>
    <t>5.2   Unterkunft / Miete</t>
  </si>
  <si>
    <t>5.4   Sonstige Einnahmen (bitte erläutern)</t>
  </si>
  <si>
    <t>Summe Abzüge</t>
  </si>
  <si>
    <t>GESAMTKOSTEN NETTO:</t>
  </si>
  <si>
    <t>Funktion / Qualifikation</t>
  </si>
  <si>
    <t>1.  Geschäftsführung/Verwaltung</t>
  </si>
  <si>
    <t>2.  Fachliche Leitung/Koordination</t>
  </si>
  <si>
    <t>3.1   Sozialpädagogen/Sozialarbeiter</t>
  </si>
  <si>
    <t>3.2   Erzieher</t>
  </si>
  <si>
    <t>3.3   Heilpädagogen</t>
  </si>
  <si>
    <t>3.4   Pflegefachkräfte</t>
  </si>
  <si>
    <t>3.6   Heilerziehungspfleger</t>
  </si>
  <si>
    <t>4.  Übergreifende Fachdienste</t>
  </si>
  <si>
    <t>4.1  Psychologen, Diplompädagogen</t>
  </si>
  <si>
    <t>4.2  Sozial- und Heilpädagogen</t>
  </si>
  <si>
    <t>4.3  Sozialarbeiter</t>
  </si>
  <si>
    <t>4.4  Beschäftigungstherapeuten</t>
  </si>
  <si>
    <t>4.5  Sonstiges Personal (bitte erläutern)</t>
  </si>
  <si>
    <t>Summe Übergreifende Fachdienste</t>
  </si>
  <si>
    <t>Summe Hauswirtschaft und Reinigung</t>
  </si>
  <si>
    <t>6.  Küchenpersonal</t>
  </si>
  <si>
    <t>6.1  Fachkräfte</t>
  </si>
  <si>
    <t>6.2  Hilfskräfte</t>
  </si>
  <si>
    <t>Summe Küchenpersonal</t>
  </si>
  <si>
    <t>7.  Technische Dienste</t>
  </si>
  <si>
    <t>7.1   Hausmeister</t>
  </si>
  <si>
    <t>7.2   Handwerker</t>
  </si>
  <si>
    <t>Summe Technische Dienste</t>
  </si>
  <si>
    <t>Gesamtsumme</t>
  </si>
  <si>
    <t>gewichtete Btg</t>
  </si>
  <si>
    <t>Investitionen</t>
  </si>
  <si>
    <t>3.11.3  Nachtwache</t>
  </si>
  <si>
    <t>3.11.2  Nachtbereitschaft (Präsenz)</t>
  </si>
  <si>
    <t>3.11.1  Rufbereitschaft</t>
  </si>
  <si>
    <t>GP</t>
  </si>
  <si>
    <t>5.3   Erstattungen, Rückvergütungen (bitte erläutern)</t>
  </si>
  <si>
    <t>/</t>
  </si>
  <si>
    <t xml:space="preserve"> /</t>
  </si>
  <si>
    <t>Btg</t>
  </si>
  <si>
    <t>Äquivalenzziffern</t>
  </si>
  <si>
    <t>für den Zeitraum vom</t>
  </si>
  <si>
    <t>4.  Kapazität/Auslastung/Aufteilung auf die Hilfebedarfsgruppen (HBG)</t>
  </si>
  <si>
    <t>HBG</t>
  </si>
  <si>
    <t>3.11 Nachtdienste</t>
  </si>
  <si>
    <t>3.8   Zivildienstleistende/freiw. Soziales Jahr</t>
  </si>
  <si>
    <t>Summe Nachtdienste</t>
  </si>
  <si>
    <t>Summe Tagesdienste</t>
  </si>
  <si>
    <t>7.  Kostenkalkulation</t>
  </si>
  <si>
    <t>8. Berechnung der Entgelte</t>
  </si>
  <si>
    <t>8.1 Teilsummen</t>
  </si>
  <si>
    <t>3.5   Pflegehelferin/-helfer</t>
  </si>
  <si>
    <t>3.7   Ergotherapeut</t>
  </si>
  <si>
    <t>Entgeltantrag</t>
  </si>
  <si>
    <t>4.1  Belegung nach Hilfebedarfsgruppen</t>
  </si>
  <si>
    <t>durchschn. Pers.-Schl.</t>
  </si>
  <si>
    <t>Geschäftsführung/Verwaltung</t>
  </si>
  <si>
    <t>Sonstige</t>
  </si>
  <si>
    <t>Summe der Betriebskosten (1 bis 3)</t>
  </si>
  <si>
    <t>Grundpauschale</t>
  </si>
  <si>
    <t>gewichtet</t>
  </si>
  <si>
    <t>ungewichtet</t>
  </si>
  <si>
    <t>Maßnahmepauschalen</t>
  </si>
  <si>
    <t>per annum</t>
  </si>
  <si>
    <t>noch   7.  Kostenkalkulation</t>
  </si>
  <si>
    <t>Kosten ungew. MP</t>
  </si>
  <si>
    <t>Kosten gew. MP</t>
  </si>
  <si>
    <t>8.2  Berechnung der Grundpauschale (GP)</t>
  </si>
  <si>
    <t xml:space="preserve"> Kosten GP</t>
  </si>
  <si>
    <t>Hilfebedarfsgruppe</t>
  </si>
  <si>
    <t>Hilfebedarfsgruppe 1</t>
  </si>
  <si>
    <t>Hilfebedarfsgruppe 2</t>
  </si>
  <si>
    <t>Hilfebedarfsgruppe 3</t>
  </si>
  <si>
    <t>Hilfebedarfsgruppe 4</t>
  </si>
  <si>
    <t>Hilfebedarfsgruppe 5</t>
  </si>
  <si>
    <t>8.4   Berechnung der Ergänzungspauschale (Erg.-Pauschale)</t>
  </si>
  <si>
    <t>Erg.-Pauschale</t>
  </si>
  <si>
    <t>5.1  Leistungstypen/Leistungsbereich</t>
  </si>
  <si>
    <t>Personenzahl</t>
  </si>
  <si>
    <t>3.  Erziehung, Betreuung, Pflege</t>
  </si>
  <si>
    <t xml:space="preserve">6.  Personalbogen </t>
  </si>
  <si>
    <t>nach HBG gewichtet</t>
  </si>
  <si>
    <t>nach HBG ungewichtet</t>
  </si>
  <si>
    <t>5.  Abzüge für einrichtungsfremde Leistungen</t>
  </si>
  <si>
    <t>8.3  Berechnung der Maßnahmepauschalen (nach HBG gewichtet und nicht gewichtet)</t>
  </si>
  <si>
    <t>8.3.1  Berechnung der nach HBG gewichteten MP</t>
  </si>
  <si>
    <t>Teilsumme der nach HBG gewichteten Maßnahmepauschale (gew. MP)</t>
  </si>
  <si>
    <t>Teilsumme der nach HBG ungewichteten Maßnahmepauschale (ungew. MP)</t>
  </si>
  <si>
    <t>Teilsumme der nach HBG ungewichteten Ergänzungpauschale</t>
  </si>
  <si>
    <t>Teilsumme Investitionsbetrag</t>
  </si>
  <si>
    <t>Teilsumme Grundpauschale (GP)</t>
  </si>
  <si>
    <t>8.3.2   Berechnung der nach HBG ungewichteten MP</t>
  </si>
  <si>
    <t>Kosten Erg.-Pauschale</t>
  </si>
  <si>
    <t>8.5   Berechnung des Investitionsbetrages</t>
  </si>
  <si>
    <t>Kosten Investitionsbetrag</t>
  </si>
  <si>
    <t>MP gesamt</t>
  </si>
  <si>
    <t>gew. MP pPuT</t>
  </si>
  <si>
    <t>privat-gewerblich</t>
  </si>
  <si>
    <t>Auslast. %</t>
  </si>
  <si>
    <t xml:space="preserve">Pers.Schl. </t>
  </si>
  <si>
    <t xml:space="preserve">     Stellen</t>
  </si>
  <si>
    <t>Plan-Belegung</t>
  </si>
  <si>
    <t>im Vereinbarunszeitraum</t>
  </si>
  <si>
    <t>Hauswirtschaft/Reinigung/Küche</t>
  </si>
  <si>
    <t>(haus-) technische Dienste</t>
  </si>
  <si>
    <t>und übergr. Fachdienste</t>
  </si>
  <si>
    <t>inkl. fachl. Leitung/Koordination</t>
  </si>
  <si>
    <t>*</t>
  </si>
  <si>
    <t>für Jahr/e</t>
  </si>
  <si>
    <t>Ergänzungs-Pauschale</t>
  </si>
  <si>
    <t>Grund-Pauschale</t>
  </si>
  <si>
    <t>Invest.-Betrag</t>
  </si>
  <si>
    <t>Planbelegung</t>
  </si>
  <si>
    <t>Tage</t>
  </si>
  <si>
    <t>Pers.</t>
  </si>
  <si>
    <t xml:space="preserve">
durchschn.
Kosten p.P.u.T.</t>
  </si>
  <si>
    <t>Ergänzungs-pauschale</t>
  </si>
  <si>
    <t xml:space="preserve"> Plan-Belegtage</t>
  </si>
  <si>
    <t>GP/PuT</t>
  </si>
  <si>
    <t>Bel.Tage</t>
  </si>
  <si>
    <t>gew. MP/PuT/HBG 1</t>
  </si>
  <si>
    <t>Invest.Betrag</t>
  </si>
  <si>
    <t>gesamt</t>
  </si>
  <si>
    <t>Seite 5</t>
  </si>
  <si>
    <t>Abschlag</t>
  </si>
  <si>
    <t>Abwesenheits-</t>
  </si>
  <si>
    <t>vergütung</t>
  </si>
  <si>
    <t>Seite 6</t>
  </si>
  <si>
    <t>Seite 4</t>
  </si>
  <si>
    <t>Seite 3</t>
  </si>
  <si>
    <t>Seite 2</t>
  </si>
  <si>
    <t>Seite 1</t>
  </si>
  <si>
    <t xml:space="preserve">4.  Investitionsaufwand </t>
  </si>
  <si>
    <t>Seite 7</t>
  </si>
  <si>
    <t>Leistungstyp</t>
  </si>
  <si>
    <t xml:space="preserve"> Kapazität:</t>
  </si>
  <si>
    <t>Plätze</t>
  </si>
  <si>
    <t>5.2.</t>
  </si>
  <si>
    <t>Leistungsbereich Betreuung</t>
  </si>
  <si>
    <t>Leistungsbereiche Verwaltung, Hauswirtschaft, Technik</t>
  </si>
  <si>
    <t>Tagdienst</t>
  </si>
  <si>
    <t>Nachtdienst</t>
  </si>
  <si>
    <t>ungew. MP/PuT</t>
  </si>
  <si>
    <t>EP/PuT</t>
  </si>
  <si>
    <t>IB/PuT</t>
  </si>
  <si>
    <t>9.  Ermittlung des Einrichtungsentgeltes (Gesamt/Person/Tag)</t>
  </si>
  <si>
    <t>5.  Ermittlung des Personalausstattung</t>
  </si>
  <si>
    <t>Planwerte/Kalkulation</t>
  </si>
  <si>
    <t>Personalkostenkalkulation</t>
  </si>
  <si>
    <t>3.   Zentrale Leistungen und Fremdbezüge</t>
  </si>
  <si>
    <t>1.5   Technische Dienste</t>
  </si>
  <si>
    <t>2.3   Energie, Wasser, Brennstoffe</t>
  </si>
  <si>
    <t>2.4   Betriebskosten Fuhrpark</t>
  </si>
  <si>
    <t>2.5   Wirtschaftsbedarf</t>
  </si>
  <si>
    <t>2.6   Verwaltungsbedarf</t>
  </si>
  <si>
    <t>2.7   Betreuungssachaufwendungen</t>
  </si>
  <si>
    <t>10. Vergütung bei vorübergehender Abwesenheit bei vollstationärem Wohnen</t>
  </si>
  <si>
    <t>1.3   Nachtdienst</t>
  </si>
  <si>
    <t>2.2   Steuern, Abgaben, Versicherungen, Beiträge (ohne BG)</t>
  </si>
  <si>
    <r>
      <t xml:space="preserve">1.  Personalaufwand </t>
    </r>
    <r>
      <rPr>
        <sz val="8"/>
        <rFont val="Arial"/>
        <family val="2"/>
      </rPr>
      <t>(inkl. aller Personalnebenkosten)</t>
    </r>
  </si>
  <si>
    <t>Anzahl Planstellen</t>
  </si>
  <si>
    <t>3.10. .............................</t>
  </si>
  <si>
    <t>3.9   Praktikanten</t>
  </si>
  <si>
    <t>5.  Reinigung</t>
  </si>
  <si>
    <t>5.2   Hilfskräfte</t>
  </si>
  <si>
    <r>
      <t xml:space="preserve">1.2   Erziehung, Betreuung, Pflege </t>
    </r>
    <r>
      <rPr>
        <sz val="7"/>
        <rFont val="Arial"/>
        <family val="2"/>
      </rPr>
      <t>(Tagesdienst) incl. Leitg./Koord.</t>
    </r>
  </si>
  <si>
    <t xml:space="preserve">Einr.Entgelt </t>
  </si>
  <si>
    <t>Nachtwachen</t>
  </si>
  <si>
    <t>2.8  Sonstiges (bitte erläutern)</t>
  </si>
  <si>
    <r>
      <t>Ist-Belegung (</t>
    </r>
    <r>
      <rPr>
        <sz val="9"/>
        <rFont val="Arial"/>
        <family val="2"/>
      </rPr>
      <t>Basis Stichtag im Juni)</t>
    </r>
  </si>
  <si>
    <t>5.1   Fachkräfte</t>
  </si>
  <si>
    <t>1.4    Hauswirtschaft (Küche, Reinigung, Wäsche)</t>
  </si>
  <si>
    <t>3.5   Sonstiges</t>
  </si>
  <si>
    <t>Antragseingang</t>
  </si>
  <si>
    <t>vom Kostenträger auszufüllen</t>
  </si>
  <si>
    <r>
      <t xml:space="preserve">Anlage 3 </t>
    </r>
    <r>
      <rPr>
        <b/>
        <sz val="11"/>
        <rFont val="Arial"/>
        <family val="2"/>
      </rPr>
      <t xml:space="preserve"> zum BremLRV SGB IX</t>
    </r>
  </si>
  <si>
    <t>Name des Leistungsangebots</t>
  </si>
  <si>
    <t>Träger des Leistungsangebots/
Rechtsform</t>
  </si>
  <si>
    <t>für Besondere Wohnformen - Psychisch- und suchtkranke Menschen</t>
  </si>
  <si>
    <t>Name des Leistungsangebots:</t>
  </si>
  <si>
    <t>Hinweis: KdU und HLU werden entsprechend dem Beschluss der Vertragskommission vom 28.06.2019 herausgerechnet.</t>
  </si>
  <si>
    <t>Antrag und Unterlagen zur Verhandlung von Entgelten nach dem SGB IX</t>
  </si>
  <si>
    <t>25% G/M-P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</si>
</sst>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0.00\ &quot;€&quot;;\-#,##0.00\ &quot;€&quot;"/>
    <numFmt numFmtId="44" formatCode="_-* #,##0.00\ &quot;€&quot;_-;\-* #,##0.00\ &quot;€&quot;_-;_-* &quot;-&quot;??\ &quot;€&quot;_-;_-@_-"/>
    <numFmt numFmtId="164" formatCode="_-* #,##0.00\ _€_-;\-* #,##0.00\ _€_-;_-* &quot;-&quot;??\ _€_-;_-@_-"/>
    <numFmt numFmtId="165" formatCode="d/\ mmmm\ yyyy"/>
    <numFmt numFmtId="166" formatCode="#,##0.00\ &quot;€&quot;"/>
    <numFmt numFmtId="167" formatCode="#,##0.00\ &quot;DM&quot;"/>
    <numFmt numFmtId="168" formatCode="#,##0\ &quot;€&quot;"/>
    <numFmt numFmtId="169" formatCode="&quot;1 zu &quot;0.00"/>
    <numFmt numFmtId="170" formatCode="#,##0.00&quot; VK&quot;"/>
    <numFmt numFmtId="171" formatCode="#,##0.0"/>
    <numFmt numFmtId="172" formatCode="#,##0.00&quot; VK  *&quot;"/>
  </numFmts>
  <fonts count="30" x14ac:knownFonts="1">
    <font>
      <sz val="9"/>
      <name val="Arial"/>
    </font>
    <font>
      <sz val="9"/>
      <name val="Arial"/>
    </font>
    <font>
      <b/>
      <sz val="10"/>
      <name val="Arial"/>
      <family val="2"/>
    </font>
    <font>
      <b/>
      <sz val="8"/>
      <name val="Arial"/>
      <family val="2"/>
    </font>
    <font>
      <b/>
      <sz val="9"/>
      <name val="Arial"/>
      <family val="2"/>
    </font>
    <font>
      <b/>
      <sz val="11"/>
      <name val="Arial"/>
      <family val="2"/>
    </font>
    <font>
      <b/>
      <sz val="10"/>
      <color indexed="10"/>
      <name val="Arial"/>
      <family val="2"/>
    </font>
    <font>
      <sz val="9"/>
      <name val="Arial"/>
      <family val="2"/>
    </font>
    <font>
      <sz val="8"/>
      <name val="Arial"/>
      <family val="2"/>
    </font>
    <font>
      <b/>
      <sz val="8"/>
      <name val="Arial"/>
      <family val="2"/>
    </font>
    <font>
      <sz val="8"/>
      <color indexed="8"/>
      <name val="Arial"/>
      <family val="2"/>
    </font>
    <font>
      <sz val="8"/>
      <color indexed="12"/>
      <name val="Arial"/>
      <family val="2"/>
    </font>
    <font>
      <sz val="9"/>
      <color indexed="10"/>
      <name val="Arial"/>
      <family val="2"/>
    </font>
    <font>
      <b/>
      <sz val="12"/>
      <name val="Arial"/>
      <family val="2"/>
    </font>
    <font>
      <b/>
      <sz val="7"/>
      <name val="Arial"/>
      <family val="2"/>
    </font>
    <font>
      <sz val="5"/>
      <name val="Arial"/>
      <family val="2"/>
    </font>
    <font>
      <sz val="7"/>
      <name val="Arial"/>
      <family val="2"/>
    </font>
    <font>
      <sz val="8"/>
      <color indexed="10"/>
      <name val="Arial"/>
      <family val="2"/>
    </font>
    <font>
      <b/>
      <sz val="8"/>
      <color indexed="10"/>
      <name val="Arial"/>
      <family val="2"/>
    </font>
    <font>
      <b/>
      <sz val="9"/>
      <color indexed="12"/>
      <name val="Arial"/>
      <family val="2"/>
    </font>
    <font>
      <b/>
      <sz val="12"/>
      <color indexed="10"/>
      <name val="Arial"/>
      <family val="2"/>
    </font>
    <font>
      <u/>
      <sz val="9"/>
      <color indexed="12"/>
      <name val="Arial"/>
      <family val="2"/>
    </font>
    <font>
      <sz val="10"/>
      <name val="Arial"/>
      <family val="2"/>
    </font>
    <font>
      <b/>
      <sz val="10.5"/>
      <name val="Arial"/>
      <family val="2"/>
    </font>
    <font>
      <i/>
      <sz val="8"/>
      <color indexed="12"/>
      <name val="Arial"/>
      <family val="2"/>
    </font>
    <font>
      <b/>
      <sz val="8"/>
      <color indexed="12"/>
      <name val="Arial"/>
      <family val="2"/>
    </font>
    <font>
      <b/>
      <u/>
      <sz val="11"/>
      <name val="Arial"/>
      <family val="2"/>
    </font>
    <font>
      <b/>
      <sz val="14"/>
      <name val="Arial"/>
      <family val="2"/>
    </font>
    <font>
      <sz val="9"/>
      <color indexed="8"/>
      <name val="Arial"/>
      <family val="2"/>
    </font>
    <font>
      <sz val="14"/>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rgb="FFFFC000"/>
        <bgColor indexed="64"/>
      </patternFill>
    </fill>
  </fills>
  <borders count="67">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hair">
        <color indexed="64"/>
      </top>
      <bottom style="hair">
        <color indexed="64"/>
      </bottom>
      <diagonal/>
    </border>
    <border>
      <left style="thin">
        <color indexed="64"/>
      </left>
      <right style="medium">
        <color indexed="64"/>
      </right>
      <top/>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cellStyleXfs>
  <cellXfs count="390">
    <xf numFmtId="0" fontId="0" fillId="0" borderId="0" xfId="0"/>
    <xf numFmtId="0" fontId="2" fillId="0" borderId="0" xfId="0" applyFont="1"/>
    <xf numFmtId="0" fontId="0" fillId="0" borderId="0" xfId="0" applyBorder="1"/>
    <xf numFmtId="0" fontId="2" fillId="2" borderId="0" xfId="0" applyFont="1" applyFill="1"/>
    <xf numFmtId="0" fontId="0" fillId="2" borderId="0" xfId="0" applyFill="1"/>
    <xf numFmtId="0" fontId="0" fillId="0" borderId="0" xfId="0" applyFill="1"/>
    <xf numFmtId="0" fontId="0" fillId="2" borderId="0" xfId="0" applyFill="1" applyBorder="1"/>
    <xf numFmtId="49" fontId="0" fillId="0" borderId="1" xfId="0" applyNumberFormat="1" applyBorder="1"/>
    <xf numFmtId="49" fontId="0" fillId="0" borderId="0" xfId="0" applyNumberFormat="1" applyBorder="1"/>
    <xf numFmtId="49" fontId="0" fillId="0" borderId="0" xfId="0" applyNumberFormat="1"/>
    <xf numFmtId="0" fontId="3" fillId="0" borderId="0" xfId="0" applyFont="1"/>
    <xf numFmtId="0" fontId="0" fillId="0" borderId="0" xfId="0" applyAlignment="1">
      <alignment horizontal="center"/>
    </xf>
    <xf numFmtId="165" fontId="0" fillId="0" borderId="0" xfId="0" applyNumberFormat="1" applyFill="1" applyBorder="1" applyAlignment="1">
      <alignment horizontal="center"/>
    </xf>
    <xf numFmtId="0" fontId="0" fillId="0" borderId="0" xfId="0" applyFill="1" applyBorder="1"/>
    <xf numFmtId="0" fontId="0" fillId="0" borderId="0" xfId="0" applyFill="1" applyBorder="1" applyAlignment="1">
      <alignment horizontal="center"/>
    </xf>
    <xf numFmtId="0" fontId="4" fillId="0" borderId="0" xfId="0" applyFont="1"/>
    <xf numFmtId="0" fontId="2" fillId="0" borderId="0" xfId="0" applyFont="1" applyFill="1"/>
    <xf numFmtId="0" fontId="7" fillId="0" borderId="0" xfId="0" applyFont="1" applyFill="1"/>
    <xf numFmtId="0" fontId="7" fillId="0" borderId="0" xfId="0" applyFont="1" applyFill="1" applyBorder="1"/>
    <xf numFmtId="0" fontId="4" fillId="0" borderId="0" xfId="0" applyFont="1" applyFill="1"/>
    <xf numFmtId="49" fontId="7" fillId="0" borderId="0" xfId="0" applyNumberFormat="1" applyFont="1" applyFill="1"/>
    <xf numFmtId="0" fontId="4" fillId="0" borderId="0" xfId="0" applyFont="1" applyAlignment="1">
      <alignment horizontal="center"/>
    </xf>
    <xf numFmtId="3" fontId="0" fillId="0" borderId="0" xfId="0" applyNumberFormat="1" applyFill="1" applyBorder="1"/>
    <xf numFmtId="4" fontId="0" fillId="0" borderId="0" xfId="0" applyNumberFormat="1" applyBorder="1"/>
    <xf numFmtId="4" fontId="0" fillId="0" borderId="0" xfId="0" applyNumberFormat="1" applyFill="1" applyBorder="1" applyAlignment="1">
      <alignment horizontal="center"/>
    </xf>
    <xf numFmtId="3" fontId="0" fillId="0" borderId="0" xfId="0" applyNumberFormat="1" applyFill="1" applyBorder="1" applyAlignment="1">
      <alignment horizontal="center"/>
    </xf>
    <xf numFmtId="0" fontId="2" fillId="0" borderId="0" xfId="0" applyFont="1" applyAlignment="1">
      <alignment horizontal="center"/>
    </xf>
    <xf numFmtId="0" fontId="8" fillId="0" borderId="0" xfId="0" applyFont="1" applyBorder="1" applyProtection="1"/>
    <xf numFmtId="0" fontId="9" fillId="0" borderId="0" xfId="0" applyFont="1" applyBorder="1" applyAlignment="1" applyProtection="1">
      <alignment horizontal="center"/>
    </xf>
    <xf numFmtId="0" fontId="8" fillId="0" borderId="2" xfId="0" applyFont="1" applyBorder="1" applyProtection="1"/>
    <xf numFmtId="0" fontId="8" fillId="0" borderId="0" xfId="0" applyFont="1" applyBorder="1" applyAlignment="1" applyProtection="1">
      <alignment horizontal="left"/>
    </xf>
    <xf numFmtId="0" fontId="8" fillId="0" borderId="2" xfId="0" applyFont="1" applyBorder="1" applyAlignment="1" applyProtection="1">
      <alignment horizontal="left"/>
    </xf>
    <xf numFmtId="0" fontId="7" fillId="0" borderId="0" xfId="0" applyFont="1" applyProtection="1"/>
    <xf numFmtId="0" fontId="13" fillId="0" borderId="0" xfId="0" applyFont="1" applyAlignment="1">
      <alignment horizontal="left"/>
    </xf>
    <xf numFmtId="0" fontId="0" fillId="0" borderId="0" xfId="0" applyAlignment="1">
      <alignment horizontal="left"/>
    </xf>
    <xf numFmtId="0" fontId="8" fillId="0" borderId="0" xfId="0" applyFont="1"/>
    <xf numFmtId="0" fontId="13" fillId="0" borderId="0" xfId="0" applyFont="1" applyBorder="1" applyAlignment="1" applyProtection="1">
      <alignment horizontal="center"/>
    </xf>
    <xf numFmtId="0" fontId="0" fillId="0" borderId="3" xfId="0" applyNumberFormat="1" applyBorder="1" applyAlignment="1">
      <alignment horizontal="center"/>
    </xf>
    <xf numFmtId="0" fontId="3" fillId="0" borderId="0" xfId="0" applyFont="1" applyBorder="1" applyAlignment="1" applyProtection="1">
      <alignment horizontal="left"/>
    </xf>
    <xf numFmtId="0" fontId="3" fillId="0" borderId="2" xfId="0" applyFont="1" applyBorder="1" applyAlignment="1" applyProtection="1">
      <alignment horizontal="right"/>
    </xf>
    <xf numFmtId="0" fontId="3" fillId="0" borderId="4" xfId="0" applyFont="1" applyBorder="1" applyAlignment="1" applyProtection="1">
      <alignment horizontal="left"/>
    </xf>
    <xf numFmtId="0" fontId="8" fillId="0" borderId="5" xfId="0" applyFont="1" applyBorder="1" applyAlignment="1" applyProtection="1">
      <alignment horizontal="left"/>
    </xf>
    <xf numFmtId="0" fontId="3" fillId="0" borderId="2" xfId="0" applyFont="1" applyBorder="1" applyAlignment="1" applyProtection="1">
      <alignment horizontal="left"/>
    </xf>
    <xf numFmtId="0" fontId="3" fillId="0" borderId="4" xfId="0" applyFont="1" applyBorder="1" applyProtection="1"/>
    <xf numFmtId="0" fontId="3" fillId="0" borderId="0" xfId="0" applyFont="1" applyBorder="1" applyAlignment="1" applyProtection="1">
      <alignment horizontal="right"/>
    </xf>
    <xf numFmtId="0" fontId="3" fillId="0" borderId="6" xfId="0" applyFont="1" applyBorder="1" applyProtection="1"/>
    <xf numFmtId="0" fontId="8" fillId="0" borderId="5" xfId="0" applyFont="1" applyBorder="1" applyProtection="1"/>
    <xf numFmtId="0" fontId="3" fillId="0" borderId="7" xfId="0" applyFont="1" applyBorder="1" applyAlignment="1" applyProtection="1">
      <alignment horizontal="left"/>
    </xf>
    <xf numFmtId="0" fontId="3" fillId="0" borderId="7" xfId="0" applyFont="1" applyBorder="1" applyAlignment="1" applyProtection="1">
      <alignment horizontal="right"/>
    </xf>
    <xf numFmtId="0" fontId="8" fillId="0" borderId="8" xfId="0" applyFont="1" applyBorder="1" applyAlignment="1" applyProtection="1">
      <alignment horizontal="left"/>
    </xf>
    <xf numFmtId="0" fontId="3" fillId="0" borderId="6" xfId="0" applyFont="1" applyBorder="1" applyAlignment="1" applyProtection="1">
      <alignment horizontal="left"/>
    </xf>
    <xf numFmtId="0" fontId="3" fillId="0" borderId="5" xfId="0" applyFont="1" applyBorder="1" applyAlignment="1" applyProtection="1">
      <alignment horizontal="left"/>
    </xf>
    <xf numFmtId="0" fontId="8" fillId="0" borderId="9" xfId="0" applyFont="1" applyBorder="1" applyAlignment="1" applyProtection="1">
      <alignment horizontal="center"/>
    </xf>
    <xf numFmtId="0" fontId="8" fillId="0" borderId="10" xfId="0" applyFont="1" applyBorder="1" applyAlignment="1" applyProtection="1">
      <alignment horizontal="center"/>
    </xf>
    <xf numFmtId="167" fontId="8" fillId="0" borderId="9" xfId="0" applyNumberFormat="1" applyFont="1" applyFill="1" applyBorder="1" applyProtection="1"/>
    <xf numFmtId="0" fontId="8" fillId="3" borderId="11" xfId="0" applyFont="1" applyFill="1" applyBorder="1" applyProtection="1">
      <protection locked="0"/>
    </xf>
    <xf numFmtId="0" fontId="8" fillId="0" borderId="6" xfId="0" applyFont="1" applyFill="1" applyBorder="1" applyProtection="1"/>
    <xf numFmtId="0" fontId="8" fillId="0" borderId="12" xfId="0" applyFont="1" applyBorder="1" applyAlignment="1" applyProtection="1">
      <alignment horizontal="center"/>
    </xf>
    <xf numFmtId="0" fontId="2" fillId="0" borderId="0" xfId="0" applyFont="1" applyAlignment="1">
      <alignment horizontal="left"/>
    </xf>
    <xf numFmtId="0" fontId="3" fillId="0" borderId="7" xfId="0" applyFont="1" applyBorder="1" applyProtection="1"/>
    <xf numFmtId="0" fontId="3" fillId="0" borderId="0" xfId="0" applyFont="1" applyBorder="1" applyAlignment="1">
      <alignment horizontal="center"/>
    </xf>
    <xf numFmtId="4" fontId="0" fillId="0" borderId="3" xfId="0" applyNumberFormat="1" applyBorder="1" applyAlignment="1">
      <alignment horizontal="center"/>
    </xf>
    <xf numFmtId="4" fontId="0" fillId="0" borderId="0" xfId="0" applyNumberFormat="1" applyBorder="1" applyAlignment="1">
      <alignment horizontal="center"/>
    </xf>
    <xf numFmtId="0" fontId="0" fillId="0" borderId="0" xfId="0" applyNumberFormat="1" applyBorder="1" applyAlignment="1">
      <alignment horizontal="center"/>
    </xf>
    <xf numFmtId="0" fontId="0" fillId="0" borderId="0" xfId="0" applyBorder="1" applyAlignment="1">
      <alignment horizontal="center"/>
    </xf>
    <xf numFmtId="0" fontId="4" fillId="0" borderId="0" xfId="0" applyFont="1" applyAlignment="1">
      <alignment horizontal="left"/>
    </xf>
    <xf numFmtId="0" fontId="8" fillId="0" borderId="6" xfId="0" applyFont="1" applyBorder="1" applyAlignment="1" applyProtection="1">
      <alignment horizontal="center"/>
    </xf>
    <xf numFmtId="166" fontId="0" fillId="0" borderId="3" xfId="0" applyNumberFormat="1" applyBorder="1"/>
    <xf numFmtId="166" fontId="0" fillId="0" borderId="3" xfId="0" applyNumberFormat="1" applyBorder="1" applyAlignment="1">
      <alignment horizontal="center"/>
    </xf>
    <xf numFmtId="0" fontId="0" fillId="0" borderId="0" xfId="0" applyNumberFormat="1" applyBorder="1"/>
    <xf numFmtId="0" fontId="7" fillId="0" borderId="0" xfId="0" applyFont="1" applyBorder="1" applyProtection="1"/>
    <xf numFmtId="4" fontId="12" fillId="0" borderId="0" xfId="0" applyNumberFormat="1" applyFont="1" applyBorder="1" applyProtection="1"/>
    <xf numFmtId="0" fontId="11" fillId="0" borderId="0" xfId="0" applyFont="1" applyFill="1" applyBorder="1" applyAlignment="1" applyProtection="1">
      <alignment horizontal="left"/>
    </xf>
    <xf numFmtId="0" fontId="11" fillId="0" borderId="0" xfId="0" applyFont="1" applyFill="1" applyBorder="1" applyProtection="1"/>
    <xf numFmtId="0" fontId="5" fillId="0" borderId="7" xfId="0" applyFont="1" applyBorder="1" applyAlignment="1" applyProtection="1">
      <alignment horizontal="left"/>
    </xf>
    <xf numFmtId="0" fontId="9" fillId="0" borderId="13" xfId="0" applyFont="1" applyBorder="1" applyAlignment="1" applyProtection="1">
      <alignment horizontal="center"/>
    </xf>
    <xf numFmtId="0" fontId="11" fillId="0" borderId="2" xfId="0" applyFont="1" applyFill="1" applyBorder="1" applyProtection="1"/>
    <xf numFmtId="0" fontId="8" fillId="0" borderId="4" xfId="0" applyFont="1" applyBorder="1" applyProtection="1"/>
    <xf numFmtId="0" fontId="8" fillId="0" borderId="14" xfId="0" applyFont="1" applyBorder="1" applyProtection="1"/>
    <xf numFmtId="0" fontId="8" fillId="0" borderId="6" xfId="0" applyFont="1" applyBorder="1" applyAlignment="1" applyProtection="1">
      <alignment horizontal="left"/>
    </xf>
    <xf numFmtId="16" fontId="8" fillId="0" borderId="5" xfId="0" applyNumberFormat="1" applyFont="1" applyBorder="1" applyAlignment="1" applyProtection="1">
      <alignment horizontal="left"/>
    </xf>
    <xf numFmtId="166" fontId="0" fillId="0" borderId="0" xfId="0" applyNumberFormat="1"/>
    <xf numFmtId="0" fontId="8" fillId="0" borderId="0" xfId="0" applyFont="1" applyAlignment="1">
      <alignment horizontal="center"/>
    </xf>
    <xf numFmtId="0" fontId="8" fillId="0" borderId="0" xfId="0" applyFont="1" applyAlignment="1">
      <alignment horizontal="left"/>
    </xf>
    <xf numFmtId="0" fontId="20" fillId="0" borderId="0" xfId="0" applyFont="1"/>
    <xf numFmtId="0" fontId="8" fillId="3" borderId="15" xfId="0" applyFont="1" applyFill="1" applyBorder="1" applyProtection="1">
      <protection locked="0"/>
    </xf>
    <xf numFmtId="2" fontId="8" fillId="0" borderId="16" xfId="0" applyNumberFormat="1" applyFont="1" applyFill="1" applyBorder="1" applyProtection="1">
      <protection locked="0"/>
    </xf>
    <xf numFmtId="4" fontId="8" fillId="0" borderId="7" xfId="0" applyNumberFormat="1" applyFont="1" applyFill="1" applyBorder="1" applyProtection="1"/>
    <xf numFmtId="49" fontId="0" fillId="0" borderId="3" xfId="0" applyNumberFormat="1" applyBorder="1" applyAlignment="1">
      <alignment horizontal="center"/>
    </xf>
    <xf numFmtId="44" fontId="0" fillId="0" borderId="3" xfId="5" applyFont="1" applyBorder="1" applyAlignment="1">
      <alignment horizontal="center"/>
    </xf>
    <xf numFmtId="44" fontId="0" fillId="0" borderId="0" xfId="0" applyNumberFormat="1" applyAlignment="1">
      <alignment horizontal="center"/>
    </xf>
    <xf numFmtId="49" fontId="0" fillId="0" borderId="1" xfId="0" applyNumberFormat="1" applyFill="1" applyBorder="1"/>
    <xf numFmtId="10" fontId="0" fillId="0" borderId="0" xfId="4" applyNumberFormat="1" applyFont="1" applyFill="1" applyBorder="1"/>
    <xf numFmtId="0" fontId="0" fillId="0" borderId="17" xfId="0" applyBorder="1"/>
    <xf numFmtId="0" fontId="0" fillId="0" borderId="18" xfId="0" applyBorder="1"/>
    <xf numFmtId="10" fontId="0" fillId="0" borderId="3" xfId="4" applyNumberFormat="1" applyFont="1" applyFill="1" applyBorder="1" applyAlignment="1">
      <alignment horizontal="center"/>
    </xf>
    <xf numFmtId="0" fontId="4" fillId="0" borderId="0" xfId="0" applyFont="1" applyFill="1" applyBorder="1" applyAlignment="1">
      <alignment horizontal="center"/>
    </xf>
    <xf numFmtId="170" fontId="0" fillId="0" borderId="0" xfId="0" applyNumberFormat="1" applyAlignment="1">
      <alignment horizontal="center"/>
    </xf>
    <xf numFmtId="16" fontId="0" fillId="0" borderId="0" xfId="0" applyNumberFormat="1"/>
    <xf numFmtId="169" fontId="0" fillId="0" borderId="3" xfId="0" applyNumberFormat="1" applyFill="1" applyBorder="1" applyAlignment="1">
      <alignment horizontal="center"/>
    </xf>
    <xf numFmtId="4" fontId="0" fillId="0" borderId="0" xfId="0" applyNumberFormat="1" applyAlignment="1">
      <alignment horizontal="center"/>
    </xf>
    <xf numFmtId="0" fontId="7" fillId="2" borderId="0" xfId="0" applyFont="1" applyFill="1"/>
    <xf numFmtId="3" fontId="0" fillId="2" borderId="0" xfId="0" applyNumberFormat="1" applyFill="1"/>
    <xf numFmtId="3" fontId="0" fillId="2" borderId="0" xfId="0" applyNumberFormat="1" applyFill="1" applyBorder="1" applyAlignment="1">
      <alignment horizontal="center"/>
    </xf>
    <xf numFmtId="49" fontId="4" fillId="3" borderId="3" xfId="0" applyNumberFormat="1" applyFont="1" applyFill="1" applyBorder="1" applyAlignment="1">
      <alignment horizontal="center"/>
    </xf>
    <xf numFmtId="49" fontId="0" fillId="2" borderId="0" xfId="0" applyNumberFormat="1" applyFill="1" applyBorder="1"/>
    <xf numFmtId="49" fontId="13" fillId="3" borderId="3" xfId="0" applyNumberFormat="1" applyFont="1" applyFill="1" applyBorder="1" applyAlignment="1">
      <alignment horizontal="center"/>
    </xf>
    <xf numFmtId="4" fontId="0" fillId="0" borderId="3" xfId="0" applyNumberFormat="1" applyFill="1" applyBorder="1" applyAlignment="1">
      <alignment horizontal="center" vertical="center"/>
    </xf>
    <xf numFmtId="166" fontId="8" fillId="0" borderId="0" xfId="2" applyNumberFormat="1" applyFont="1" applyFill="1" applyBorder="1" applyProtection="1"/>
    <xf numFmtId="9" fontId="8" fillId="0" borderId="0" xfId="4" applyFont="1" applyBorder="1" applyAlignment="1" applyProtection="1">
      <alignment horizontal="center"/>
    </xf>
    <xf numFmtId="168" fontId="11" fillId="0" borderId="0" xfId="4" applyNumberFormat="1" applyFont="1" applyBorder="1" applyAlignment="1" applyProtection="1">
      <alignment horizontal="center"/>
    </xf>
    <xf numFmtId="44" fontId="0" fillId="0" borderId="0" xfId="5" applyFont="1" applyBorder="1"/>
    <xf numFmtId="0" fontId="3" fillId="0" borderId="8" xfId="0" applyFont="1" applyBorder="1" applyProtection="1"/>
    <xf numFmtId="0" fontId="2" fillId="0" borderId="0" xfId="0" applyFont="1" applyBorder="1" applyAlignment="1">
      <alignment horizontal="center"/>
    </xf>
    <xf numFmtId="9" fontId="8" fillId="0" borderId="8" xfId="4" applyFont="1" applyBorder="1" applyAlignment="1" applyProtection="1">
      <alignment horizontal="center"/>
    </xf>
    <xf numFmtId="9" fontId="8" fillId="0" borderId="6" xfId="4" applyFont="1" applyBorder="1" applyAlignment="1" applyProtection="1">
      <alignment horizontal="center"/>
    </xf>
    <xf numFmtId="9" fontId="8" fillId="0" borderId="7" xfId="4" applyFont="1" applyBorder="1" applyAlignment="1" applyProtection="1">
      <alignment horizontal="center"/>
    </xf>
    <xf numFmtId="9" fontId="8" fillId="0" borderId="19" xfId="4" applyFont="1" applyBorder="1" applyAlignment="1" applyProtection="1">
      <alignment horizontal="center"/>
    </xf>
    <xf numFmtId="9" fontId="8" fillId="0" borderId="20" xfId="4" applyFont="1" applyBorder="1" applyAlignment="1" applyProtection="1">
      <alignment horizontal="center"/>
    </xf>
    <xf numFmtId="0" fontId="15" fillId="0" borderId="21" xfId="0" applyFont="1" applyBorder="1" applyAlignment="1" applyProtection="1">
      <alignment horizontal="center" wrapText="1"/>
    </xf>
    <xf numFmtId="9" fontId="8" fillId="0" borderId="22" xfId="4" applyFont="1" applyBorder="1" applyAlignment="1" applyProtection="1">
      <alignment horizontal="center"/>
    </xf>
    <xf numFmtId="9" fontId="8" fillId="0" borderId="23" xfId="4" applyFont="1" applyBorder="1" applyAlignment="1" applyProtection="1">
      <alignment horizontal="center"/>
    </xf>
    <xf numFmtId="9" fontId="8" fillId="0" borderId="2" xfId="4" applyFont="1" applyBorder="1" applyAlignment="1" applyProtection="1">
      <alignment horizontal="center"/>
    </xf>
    <xf numFmtId="9" fontId="8" fillId="0" borderId="14" xfId="4" applyFont="1" applyBorder="1" applyAlignment="1" applyProtection="1">
      <alignment horizontal="center"/>
    </xf>
    <xf numFmtId="9" fontId="8" fillId="0" borderId="23" xfId="4" applyFont="1" applyFill="1" applyBorder="1" applyAlignment="1" applyProtection="1">
      <alignment horizontal="center"/>
    </xf>
    <xf numFmtId="9" fontId="8" fillId="0" borderId="24" xfId="4" applyFont="1" applyBorder="1" applyAlignment="1" applyProtection="1">
      <alignment horizontal="center"/>
    </xf>
    <xf numFmtId="168" fontId="11" fillId="0" borderId="25" xfId="4" applyNumberFormat="1" applyFont="1" applyBorder="1" applyAlignment="1" applyProtection="1">
      <alignment horizontal="center"/>
    </xf>
    <xf numFmtId="9" fontId="8" fillId="0" borderId="20" xfId="4" applyFont="1" applyFill="1" applyBorder="1" applyAlignment="1" applyProtection="1">
      <alignment horizontal="center"/>
    </xf>
    <xf numFmtId="9" fontId="8" fillId="0" borderId="26" xfId="4" applyFont="1" applyBorder="1" applyAlignment="1" applyProtection="1">
      <alignment horizontal="center"/>
    </xf>
    <xf numFmtId="0" fontId="15" fillId="0" borderId="27" xfId="0" applyFont="1" applyBorder="1" applyAlignment="1" applyProtection="1">
      <alignment horizontal="center" wrapText="1"/>
    </xf>
    <xf numFmtId="0" fontId="9" fillId="0" borderId="28" xfId="0" applyFont="1" applyBorder="1" applyAlignment="1" applyProtection="1">
      <alignment horizontal="center" wrapText="1"/>
    </xf>
    <xf numFmtId="9" fontId="8" fillId="0" borderId="4" xfId="4" applyFont="1" applyBorder="1" applyAlignment="1" applyProtection="1">
      <alignment horizontal="center"/>
    </xf>
    <xf numFmtId="0" fontId="15" fillId="0" borderId="11" xfId="0" applyFont="1" applyBorder="1" applyAlignment="1" applyProtection="1">
      <alignment horizontal="center" wrapText="1"/>
    </xf>
    <xf numFmtId="0" fontId="14" fillId="0" borderId="29" xfId="0" applyFont="1" applyBorder="1" applyAlignment="1" applyProtection="1">
      <alignment horizontal="center" wrapText="1"/>
    </xf>
    <xf numFmtId="0" fontId="9" fillId="0" borderId="4" xfId="0" applyFont="1" applyBorder="1" applyAlignment="1" applyProtection="1">
      <alignment horizontal="center"/>
    </xf>
    <xf numFmtId="0" fontId="9" fillId="0" borderId="21" xfId="0" applyFont="1" applyBorder="1" applyAlignment="1" applyProtection="1">
      <alignment horizontal="center"/>
    </xf>
    <xf numFmtId="0" fontId="15" fillId="0" borderId="30" xfId="0" applyFont="1" applyBorder="1" applyAlignment="1" applyProtection="1">
      <alignment horizontal="center" wrapText="1"/>
    </xf>
    <xf numFmtId="168" fontId="11" fillId="0" borderId="31" xfId="4" applyNumberFormat="1" applyFont="1" applyBorder="1" applyAlignment="1" applyProtection="1">
      <alignment horizontal="center"/>
    </xf>
    <xf numFmtId="168" fontId="11" fillId="0" borderId="16" xfId="4" applyNumberFormat="1" applyFont="1" applyBorder="1" applyAlignment="1" applyProtection="1">
      <alignment horizontal="center"/>
    </xf>
    <xf numFmtId="0" fontId="4" fillId="0" borderId="7" xfId="0" applyFont="1" applyBorder="1" applyAlignment="1" applyProtection="1">
      <alignment horizontal="left"/>
    </xf>
    <xf numFmtId="9" fontId="4" fillId="0" borderId="7" xfId="4" applyFont="1" applyBorder="1" applyAlignment="1" applyProtection="1">
      <alignment horizontal="center"/>
    </xf>
    <xf numFmtId="9" fontId="4" fillId="0" borderId="2" xfId="4" applyFont="1" applyBorder="1" applyAlignment="1" applyProtection="1">
      <alignment horizontal="center"/>
    </xf>
    <xf numFmtId="49" fontId="4" fillId="0" borderId="0" xfId="0" applyNumberFormat="1" applyFont="1" applyAlignment="1">
      <alignment horizontal="left"/>
    </xf>
    <xf numFmtId="166" fontId="0" fillId="0" borderId="3" xfId="5" applyNumberFormat="1" applyFont="1" applyBorder="1"/>
    <xf numFmtId="0" fontId="23" fillId="0" borderId="0" xfId="0" applyFont="1"/>
    <xf numFmtId="0" fontId="5" fillId="0" borderId="0" xfId="0" applyFont="1"/>
    <xf numFmtId="0" fontId="4" fillId="0" borderId="0" xfId="0" applyFont="1" applyBorder="1"/>
    <xf numFmtId="3" fontId="0" fillId="2" borderId="3" xfId="0" applyNumberFormat="1" applyFill="1" applyBorder="1" applyAlignment="1">
      <alignment horizontal="center" vertical="center"/>
    </xf>
    <xf numFmtId="4" fontId="0" fillId="2" borderId="0" xfId="0" applyNumberFormat="1" applyFill="1" applyBorder="1" applyAlignment="1">
      <alignment horizontal="center"/>
    </xf>
    <xf numFmtId="169" fontId="0" fillId="0" borderId="0" xfId="0" applyNumberFormat="1" applyFill="1" applyBorder="1" applyAlignment="1">
      <alignment horizontal="center"/>
    </xf>
    <xf numFmtId="172" fontId="4" fillId="0" borderId="0" xfId="0" applyNumberFormat="1" applyFont="1" applyBorder="1" applyAlignment="1">
      <alignment horizontal="center"/>
    </xf>
    <xf numFmtId="172" fontId="8" fillId="0" borderId="0" xfId="0" applyNumberFormat="1" applyFont="1" applyBorder="1" applyAlignment="1">
      <alignment horizontal="left"/>
    </xf>
    <xf numFmtId="0" fontId="4" fillId="2" borderId="0" xfId="0" applyFont="1" applyFill="1" applyAlignment="1">
      <alignment horizontal="center"/>
    </xf>
    <xf numFmtId="3" fontId="4" fillId="0" borderId="0" xfId="0" applyNumberFormat="1" applyFont="1" applyFill="1" applyBorder="1" applyAlignment="1">
      <alignment horizontal="center"/>
    </xf>
    <xf numFmtId="4" fontId="4" fillId="0" borderId="0" xfId="0" applyNumberFormat="1" applyFont="1" applyFill="1" applyBorder="1"/>
    <xf numFmtId="169" fontId="0" fillId="0" borderId="0" xfId="0" applyNumberFormat="1" applyFill="1" applyBorder="1" applyAlignment="1">
      <alignment horizontal="right"/>
    </xf>
    <xf numFmtId="0" fontId="5" fillId="0" borderId="0" xfId="0" applyFont="1" applyFill="1"/>
    <xf numFmtId="169" fontId="4" fillId="0"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7" fillId="0" borderId="0" xfId="0" applyFont="1"/>
    <xf numFmtId="4" fontId="11" fillId="0" borderId="32" xfId="4" applyNumberFormat="1" applyFont="1" applyBorder="1" applyAlignment="1" applyProtection="1">
      <alignment horizontal="right"/>
    </xf>
    <xf numFmtId="4" fontId="11" fillId="0" borderId="33" xfId="4" applyNumberFormat="1" applyFont="1" applyBorder="1" applyAlignment="1" applyProtection="1">
      <alignment horizontal="right"/>
    </xf>
    <xf numFmtId="4" fontId="11" fillId="0" borderId="25" xfId="4" applyNumberFormat="1" applyFont="1" applyBorder="1" applyAlignment="1" applyProtection="1">
      <alignment horizontal="right"/>
    </xf>
    <xf numFmtId="4" fontId="11" fillId="0" borderId="34" xfId="4" applyNumberFormat="1" applyFont="1" applyBorder="1" applyAlignment="1" applyProtection="1">
      <alignment horizontal="right"/>
    </xf>
    <xf numFmtId="4" fontId="0" fillId="0" borderId="0" xfId="0" applyNumberFormat="1"/>
    <xf numFmtId="3" fontId="0" fillId="0" borderId="3" xfId="0" applyNumberFormat="1" applyBorder="1" applyAlignment="1">
      <alignment horizontal="center"/>
    </xf>
    <xf numFmtId="4" fontId="0" fillId="0" borderId="0" xfId="0" applyNumberFormat="1" applyAlignment="1">
      <alignment horizontal="right"/>
    </xf>
    <xf numFmtId="0" fontId="8" fillId="0" borderId="0" xfId="0" applyFont="1" applyAlignment="1">
      <alignment horizontal="right"/>
    </xf>
    <xf numFmtId="4" fontId="0" fillId="0" borderId="35" xfId="5" applyNumberFormat="1" applyFont="1" applyBorder="1"/>
    <xf numFmtId="4" fontId="11" fillId="0" borderId="2" xfId="4" applyNumberFormat="1" applyFont="1" applyBorder="1" applyAlignment="1" applyProtection="1">
      <alignment horizontal="center"/>
    </xf>
    <xf numFmtId="4" fontId="0" fillId="0" borderId="13" xfId="5" applyNumberFormat="1" applyFont="1" applyBorder="1"/>
    <xf numFmtId="4" fontId="4" fillId="0" borderId="13" xfId="5" applyNumberFormat="1" applyFont="1" applyBorder="1"/>
    <xf numFmtId="4" fontId="8" fillId="0" borderId="19" xfId="4" applyNumberFormat="1" applyFont="1" applyBorder="1" applyAlignment="1" applyProtection="1">
      <alignment horizontal="right"/>
    </xf>
    <xf numFmtId="4" fontId="8" fillId="0" borderId="20" xfId="4" applyNumberFormat="1" applyFont="1" applyBorder="1" applyAlignment="1" applyProtection="1">
      <alignment horizontal="right"/>
    </xf>
    <xf numFmtId="4" fontId="8" fillId="0" borderId="8" xfId="4" applyNumberFormat="1" applyFont="1" applyBorder="1" applyAlignment="1" applyProtection="1">
      <alignment horizontal="right"/>
    </xf>
    <xf numFmtId="4" fontId="8" fillId="0" borderId="7" xfId="4" applyNumberFormat="1" applyFont="1" applyBorder="1" applyAlignment="1" applyProtection="1">
      <alignment horizontal="right"/>
    </xf>
    <xf numFmtId="4" fontId="8" fillId="0" borderId="32" xfId="4" applyNumberFormat="1" applyFont="1" applyFill="1" applyBorder="1" applyAlignment="1" applyProtection="1">
      <alignment horizontal="right"/>
    </xf>
    <xf numFmtId="4" fontId="8" fillId="0" borderId="20" xfId="4" applyNumberFormat="1" applyFont="1" applyFill="1" applyBorder="1" applyAlignment="1" applyProtection="1">
      <alignment horizontal="right"/>
    </xf>
    <xf numFmtId="4" fontId="8" fillId="0" borderId="5" xfId="4" applyNumberFormat="1" applyFont="1" applyBorder="1" applyAlignment="1" applyProtection="1">
      <alignment horizontal="right"/>
    </xf>
    <xf numFmtId="4" fontId="11" fillId="0" borderId="12" xfId="4" applyNumberFormat="1" applyFont="1" applyBorder="1" applyAlignment="1" applyProtection="1">
      <alignment horizontal="right"/>
    </xf>
    <xf numFmtId="4" fontId="8" fillId="0" borderId="13" xfId="4" applyNumberFormat="1" applyFont="1" applyBorder="1" applyAlignment="1" applyProtection="1">
      <alignment horizontal="right"/>
    </xf>
    <xf numFmtId="4" fontId="11" fillId="0" borderId="36" xfId="4" applyNumberFormat="1" applyFont="1" applyBorder="1" applyAlignment="1" applyProtection="1">
      <alignment horizontal="right"/>
    </xf>
    <xf numFmtId="4" fontId="19" fillId="0" borderId="25" xfId="4" applyNumberFormat="1" applyFont="1" applyBorder="1" applyAlignment="1" applyProtection="1">
      <alignment horizontal="right"/>
    </xf>
    <xf numFmtId="4" fontId="4" fillId="0" borderId="13" xfId="4" applyNumberFormat="1" applyFont="1" applyBorder="1" applyAlignment="1" applyProtection="1">
      <alignment horizontal="right"/>
    </xf>
    <xf numFmtId="4" fontId="19" fillId="0" borderId="37" xfId="4" applyNumberFormat="1" applyFont="1" applyBorder="1" applyAlignment="1" applyProtection="1">
      <alignment horizontal="right"/>
    </xf>
    <xf numFmtId="4" fontId="11" fillId="0" borderId="38" xfId="4" applyNumberFormat="1" applyFont="1" applyBorder="1" applyAlignment="1" applyProtection="1">
      <alignment horizontal="right"/>
    </xf>
    <xf numFmtId="4" fontId="11" fillId="0" borderId="22" xfId="4" applyNumberFormat="1" applyFont="1" applyBorder="1" applyAlignment="1" applyProtection="1">
      <alignment horizontal="right"/>
    </xf>
    <xf numFmtId="4" fontId="11" fillId="0" borderId="31" xfId="4" applyNumberFormat="1" applyFont="1" applyBorder="1" applyAlignment="1" applyProtection="1">
      <alignment horizontal="right"/>
    </xf>
    <xf numFmtId="4" fontId="11" fillId="0" borderId="23" xfId="4" applyNumberFormat="1" applyFont="1" applyBorder="1" applyAlignment="1" applyProtection="1">
      <alignment horizontal="right"/>
    </xf>
    <xf numFmtId="4" fontId="11" fillId="0" borderId="39" xfId="4" applyNumberFormat="1" applyFont="1" applyBorder="1" applyAlignment="1" applyProtection="1">
      <alignment horizontal="right"/>
    </xf>
    <xf numFmtId="4" fontId="11" fillId="0" borderId="9" xfId="4" applyNumberFormat="1" applyFont="1" applyBorder="1" applyAlignment="1" applyProtection="1">
      <alignment horizontal="right"/>
    </xf>
    <xf numFmtId="4" fontId="11" fillId="0" borderId="40" xfId="4" applyNumberFormat="1" applyFont="1" applyBorder="1" applyAlignment="1" applyProtection="1">
      <alignment horizontal="right"/>
    </xf>
    <xf numFmtId="4" fontId="11" fillId="0" borderId="14" xfId="4" applyNumberFormat="1" applyFont="1" applyBorder="1" applyAlignment="1" applyProtection="1">
      <alignment horizontal="right"/>
    </xf>
    <xf numFmtId="4" fontId="11" fillId="0" borderId="16" xfId="4" applyNumberFormat="1" applyFont="1" applyBorder="1" applyAlignment="1" applyProtection="1">
      <alignment horizontal="right"/>
    </xf>
    <xf numFmtId="4" fontId="11" fillId="0" borderId="2" xfId="4" applyNumberFormat="1" applyFont="1" applyBorder="1" applyAlignment="1" applyProtection="1">
      <alignment horizontal="right"/>
    </xf>
    <xf numFmtId="4" fontId="8" fillId="0" borderId="31" xfId="4" applyNumberFormat="1" applyFont="1" applyFill="1" applyBorder="1" applyAlignment="1" applyProtection="1">
      <alignment horizontal="right"/>
    </xf>
    <xf numFmtId="4" fontId="8" fillId="0" borderId="23" xfId="4" applyNumberFormat="1" applyFont="1" applyFill="1" applyBorder="1" applyAlignment="1" applyProtection="1">
      <alignment horizontal="right"/>
    </xf>
    <xf numFmtId="4" fontId="11" fillId="0" borderId="41" xfId="4" applyNumberFormat="1" applyFont="1" applyBorder="1" applyAlignment="1" applyProtection="1">
      <alignment horizontal="right"/>
    </xf>
    <xf numFmtId="4" fontId="11" fillId="0" borderId="42" xfId="4" applyNumberFormat="1" applyFont="1" applyBorder="1" applyAlignment="1" applyProtection="1">
      <alignment horizontal="right"/>
    </xf>
    <xf numFmtId="4" fontId="11" fillId="0" borderId="4" xfId="4" applyNumberFormat="1" applyFont="1" applyBorder="1" applyAlignment="1" applyProtection="1">
      <alignment horizontal="right"/>
    </xf>
    <xf numFmtId="4" fontId="19" fillId="0" borderId="16" xfId="4" applyNumberFormat="1" applyFont="1" applyBorder="1" applyAlignment="1" applyProtection="1">
      <alignment horizontal="right"/>
    </xf>
    <xf numFmtId="4" fontId="19" fillId="0" borderId="2" xfId="4" applyNumberFormat="1" applyFont="1" applyBorder="1" applyAlignment="1" applyProtection="1">
      <alignment horizontal="right"/>
    </xf>
    <xf numFmtId="4" fontId="10" fillId="0" borderId="43" xfId="2" applyNumberFormat="1" applyFont="1" applyFill="1" applyBorder="1" applyAlignment="1" applyProtection="1">
      <alignment horizontal="right"/>
    </xf>
    <xf numFmtId="4" fontId="10" fillId="0" borderId="44" xfId="2" applyNumberFormat="1" applyFont="1" applyFill="1" applyBorder="1" applyAlignment="1" applyProtection="1">
      <alignment horizontal="right"/>
    </xf>
    <xf numFmtId="4" fontId="10" fillId="0" borderId="44" xfId="2" applyNumberFormat="1" applyFont="1" applyFill="1" applyBorder="1" applyAlignment="1" applyProtection="1">
      <alignment horizontal="right"/>
      <protection locked="0"/>
    </xf>
    <xf numFmtId="4" fontId="10" fillId="3" borderId="44" xfId="2" applyNumberFormat="1" applyFont="1" applyFill="1" applyBorder="1" applyAlignment="1" applyProtection="1">
      <alignment horizontal="right"/>
      <protection locked="0"/>
    </xf>
    <xf numFmtId="4" fontId="10" fillId="0" borderId="13" xfId="2" applyNumberFormat="1" applyFont="1" applyFill="1" applyBorder="1" applyAlignment="1" applyProtection="1">
      <alignment horizontal="right"/>
    </xf>
    <xf numFmtId="4" fontId="10" fillId="3" borderId="43" xfId="2" applyNumberFormat="1" applyFont="1" applyFill="1" applyBorder="1" applyAlignment="1" applyProtection="1">
      <alignment horizontal="right"/>
      <protection locked="0"/>
    </xf>
    <xf numFmtId="4" fontId="10" fillId="3" borderId="45" xfId="2" applyNumberFormat="1" applyFont="1" applyFill="1" applyBorder="1" applyAlignment="1" applyProtection="1">
      <alignment horizontal="right"/>
      <protection locked="0"/>
    </xf>
    <xf numFmtId="4" fontId="10" fillId="3" borderId="46" xfId="2" applyNumberFormat="1" applyFont="1" applyFill="1" applyBorder="1" applyAlignment="1" applyProtection="1">
      <alignment horizontal="right"/>
      <protection locked="0"/>
    </xf>
    <xf numFmtId="4" fontId="8" fillId="0" borderId="44" xfId="2" applyNumberFormat="1" applyFont="1" applyFill="1" applyBorder="1" applyAlignment="1" applyProtection="1">
      <alignment horizontal="right"/>
      <protection locked="0"/>
    </xf>
    <xf numFmtId="4" fontId="8" fillId="0" borderId="47" xfId="2" applyNumberFormat="1" applyFont="1" applyFill="1" applyBorder="1" applyAlignment="1" applyProtection="1">
      <alignment horizontal="right"/>
    </xf>
    <xf numFmtId="4" fontId="4" fillId="0" borderId="13" xfId="2" applyNumberFormat="1" applyFont="1" applyFill="1" applyBorder="1" applyAlignment="1" applyProtection="1">
      <alignment horizontal="right"/>
    </xf>
    <xf numFmtId="0" fontId="3" fillId="0" borderId="3" xfId="0" applyFont="1" applyBorder="1" applyAlignment="1">
      <alignment horizontal="right"/>
    </xf>
    <xf numFmtId="0" fontId="3" fillId="0" borderId="18" xfId="0" applyFont="1" applyBorder="1" applyAlignment="1">
      <alignment horizontal="right"/>
    </xf>
    <xf numFmtId="0" fontId="4" fillId="0" borderId="17" xfId="0" applyFont="1" applyBorder="1" applyAlignment="1">
      <alignment horizontal="left"/>
    </xf>
    <xf numFmtId="171" fontId="4" fillId="0" borderId="3" xfId="0" applyNumberFormat="1" applyFont="1" applyBorder="1" applyAlignment="1">
      <alignment horizontal="center"/>
    </xf>
    <xf numFmtId="171" fontId="4" fillId="0" borderId="18" xfId="0" applyNumberFormat="1" applyFont="1" applyBorder="1" applyAlignment="1">
      <alignment horizontal="right"/>
    </xf>
    <xf numFmtId="168" fontId="24" fillId="0" borderId="31" xfId="4" applyNumberFormat="1" applyFont="1" applyBorder="1" applyAlignment="1" applyProtection="1">
      <alignment horizontal="center"/>
    </xf>
    <xf numFmtId="4" fontId="8" fillId="0" borderId="22" xfId="4" applyNumberFormat="1" applyFont="1" applyBorder="1" applyAlignment="1" applyProtection="1">
      <alignment horizontal="right"/>
    </xf>
    <xf numFmtId="4" fontId="0" fillId="0" borderId="35" xfId="5" applyNumberFormat="1" applyFont="1" applyBorder="1" applyAlignment="1">
      <alignment horizontal="right"/>
    </xf>
    <xf numFmtId="4" fontId="8" fillId="0" borderId="23" xfId="4" applyNumberFormat="1" applyFont="1" applyBorder="1" applyAlignment="1" applyProtection="1">
      <alignment horizontal="right"/>
    </xf>
    <xf numFmtId="4" fontId="11" fillId="0" borderId="48" xfId="4" applyNumberFormat="1" applyFont="1" applyBorder="1" applyAlignment="1" applyProtection="1">
      <alignment horizontal="right"/>
    </xf>
    <xf numFmtId="4" fontId="8" fillId="0" borderId="14" xfId="4" applyNumberFormat="1" applyFont="1" applyBorder="1" applyAlignment="1" applyProtection="1">
      <alignment horizontal="right"/>
    </xf>
    <xf numFmtId="4" fontId="11" fillId="0" borderId="49" xfId="4" applyNumberFormat="1" applyFont="1" applyBorder="1" applyAlignment="1" applyProtection="1">
      <alignment horizontal="right"/>
    </xf>
    <xf numFmtId="4" fontId="8" fillId="0" borderId="2" xfId="4" applyNumberFormat="1" applyFont="1" applyBorder="1" applyAlignment="1" applyProtection="1">
      <alignment horizontal="right"/>
    </xf>
    <xf numFmtId="4" fontId="0" fillId="0" borderId="13" xfId="5" applyNumberFormat="1" applyFont="1" applyBorder="1" applyAlignment="1">
      <alignment horizontal="right"/>
    </xf>
    <xf numFmtId="4" fontId="17" fillId="3" borderId="44" xfId="2" applyNumberFormat="1" applyFont="1" applyFill="1" applyBorder="1" applyAlignment="1" applyProtection="1">
      <alignment horizontal="right"/>
      <protection locked="0"/>
    </xf>
    <xf numFmtId="4" fontId="17" fillId="0" borderId="33" xfId="4" applyNumberFormat="1" applyFont="1" applyBorder="1" applyAlignment="1" applyProtection="1">
      <alignment horizontal="right"/>
    </xf>
    <xf numFmtId="4" fontId="17" fillId="0" borderId="23" xfId="4" applyNumberFormat="1" applyFont="1" applyBorder="1" applyAlignment="1" applyProtection="1">
      <alignment horizontal="right"/>
    </xf>
    <xf numFmtId="4" fontId="17" fillId="0" borderId="39" xfId="4" applyNumberFormat="1" applyFont="1" applyBorder="1" applyAlignment="1" applyProtection="1">
      <alignment horizontal="right"/>
    </xf>
    <xf numFmtId="4" fontId="17" fillId="0" borderId="32" xfId="4" applyNumberFormat="1" applyFont="1" applyBorder="1" applyAlignment="1" applyProtection="1">
      <alignment horizontal="right"/>
    </xf>
    <xf numFmtId="4" fontId="17" fillId="3" borderId="45" xfId="2" applyNumberFormat="1" applyFont="1" applyFill="1" applyBorder="1" applyAlignment="1" applyProtection="1">
      <alignment horizontal="right"/>
      <protection locked="0"/>
    </xf>
    <xf numFmtId="4" fontId="17" fillId="0" borderId="41" xfId="4" applyNumberFormat="1" applyFont="1" applyBorder="1" applyAlignment="1" applyProtection="1">
      <alignment horizontal="right"/>
    </xf>
    <xf numFmtId="4" fontId="17" fillId="0" borderId="13" xfId="2" applyNumberFormat="1" applyFont="1" applyFill="1" applyBorder="1" applyAlignment="1" applyProtection="1">
      <alignment horizontal="right"/>
    </xf>
    <xf numFmtId="4" fontId="18" fillId="0" borderId="7" xfId="2" applyNumberFormat="1" applyFont="1" applyBorder="1" applyAlignment="1" applyProtection="1">
      <alignment horizontal="right"/>
    </xf>
    <xf numFmtId="4" fontId="17" fillId="0" borderId="25" xfId="4" applyNumberFormat="1" applyFont="1" applyBorder="1" applyAlignment="1" applyProtection="1">
      <alignment horizontal="right"/>
    </xf>
    <xf numFmtId="4" fontId="17" fillId="0" borderId="7" xfId="4" applyNumberFormat="1" applyFont="1" applyBorder="1" applyAlignment="1" applyProtection="1">
      <alignment horizontal="right"/>
    </xf>
    <xf numFmtId="4" fontId="17" fillId="0" borderId="4" xfId="4" applyNumberFormat="1" applyFont="1" applyBorder="1" applyAlignment="1" applyProtection="1">
      <alignment horizontal="right"/>
    </xf>
    <xf numFmtId="4" fontId="17" fillId="0" borderId="16" xfId="4" applyNumberFormat="1" applyFont="1" applyBorder="1" applyAlignment="1" applyProtection="1">
      <alignment horizontal="right"/>
    </xf>
    <xf numFmtId="4" fontId="17" fillId="0" borderId="2" xfId="4" applyNumberFormat="1" applyFont="1" applyBorder="1" applyAlignment="1" applyProtection="1">
      <alignment horizontal="right"/>
    </xf>
    <xf numFmtId="4" fontId="4" fillId="0" borderId="52" xfId="5" applyNumberFormat="1" applyFont="1" applyBorder="1" applyAlignment="1">
      <alignment horizontal="right"/>
    </xf>
    <xf numFmtId="9" fontId="17" fillId="0" borderId="20" xfId="4" applyFont="1" applyBorder="1" applyAlignment="1" applyProtection="1">
      <alignment horizontal="right"/>
    </xf>
    <xf numFmtId="4" fontId="12" fillId="0" borderId="35" xfId="5" applyNumberFormat="1" applyFont="1" applyBorder="1" applyAlignment="1">
      <alignment horizontal="right"/>
    </xf>
    <xf numFmtId="4" fontId="12" fillId="0" borderId="13" xfId="5" applyNumberFormat="1" applyFont="1" applyBorder="1" applyAlignment="1">
      <alignment horizontal="right"/>
    </xf>
    <xf numFmtId="1" fontId="8" fillId="0" borderId="0" xfId="4" applyNumberFormat="1" applyFont="1" applyBorder="1" applyAlignment="1" applyProtection="1">
      <alignment horizontal="center"/>
    </xf>
    <xf numFmtId="4" fontId="25" fillId="0" borderId="13" xfId="2" applyNumberFormat="1" applyFont="1" applyBorder="1" applyAlignment="1" applyProtection="1">
      <alignment horizontal="right"/>
    </xf>
    <xf numFmtId="4" fontId="25" fillId="0" borderId="7" xfId="2" applyNumberFormat="1" applyFont="1" applyBorder="1" applyAlignment="1" applyProtection="1">
      <alignment horizontal="right"/>
    </xf>
    <xf numFmtId="4" fontId="25" fillId="0" borderId="7" xfId="4" applyNumberFormat="1" applyFont="1" applyBorder="1" applyAlignment="1" applyProtection="1">
      <alignment horizontal="right"/>
    </xf>
    <xf numFmtId="4" fontId="25" fillId="0" borderId="13" xfId="4" applyNumberFormat="1" applyFont="1" applyBorder="1" applyAlignment="1" applyProtection="1">
      <alignment horizontal="right"/>
    </xf>
    <xf numFmtId="4" fontId="25" fillId="0" borderId="16" xfId="4" applyNumberFormat="1" applyFont="1" applyBorder="1" applyAlignment="1" applyProtection="1">
      <alignment horizontal="right"/>
    </xf>
    <xf numFmtId="3" fontId="0" fillId="0" borderId="0" xfId="0" applyNumberFormat="1" applyAlignment="1">
      <alignment horizontal="right"/>
    </xf>
    <xf numFmtId="3" fontId="0" fillId="0" borderId="3" xfId="0" applyNumberFormat="1" applyBorder="1" applyAlignment="1">
      <alignment horizontal="right"/>
    </xf>
    <xf numFmtId="166" fontId="0" fillId="0" borderId="0" xfId="0" applyNumberFormat="1" applyBorder="1" applyAlignment="1">
      <alignment horizontal="center"/>
    </xf>
    <xf numFmtId="44" fontId="4" fillId="0" borderId="3" xfId="5" applyFont="1" applyBorder="1" applyAlignment="1">
      <alignment horizontal="center"/>
    </xf>
    <xf numFmtId="44" fontId="4" fillId="0" borderId="3" xfId="0" applyNumberFormat="1" applyFont="1" applyBorder="1" applyAlignment="1"/>
    <xf numFmtId="166" fontId="4" fillId="0" borderId="0" xfId="0" applyNumberFormat="1" applyFont="1" applyAlignment="1">
      <alignment horizontal="right"/>
    </xf>
    <xf numFmtId="166" fontId="4" fillId="0" borderId="3" xfId="0" applyNumberFormat="1" applyFont="1" applyBorder="1"/>
    <xf numFmtId="0" fontId="4" fillId="0" borderId="0" xfId="0" applyFont="1" applyBorder="1" applyAlignment="1">
      <alignment horizontal="left"/>
    </xf>
    <xf numFmtId="0" fontId="4" fillId="0" borderId="0" xfId="0" applyFont="1" applyBorder="1" applyAlignment="1">
      <alignment horizontal="center"/>
    </xf>
    <xf numFmtId="0" fontId="8" fillId="0" borderId="0" xfId="0" applyFont="1" applyBorder="1" applyAlignment="1">
      <alignment horizontal="center"/>
    </xf>
    <xf numFmtId="166" fontId="4" fillId="0" borderId="0" xfId="0" applyNumberFormat="1" applyFont="1" applyBorder="1" applyAlignment="1">
      <alignment horizontal="center"/>
    </xf>
    <xf numFmtId="166" fontId="0" fillId="0" borderId="0" xfId="0" applyNumberFormat="1" applyAlignment="1">
      <alignment horizontal="center"/>
    </xf>
    <xf numFmtId="166" fontId="4" fillId="0" borderId="0" xfId="0" applyNumberFormat="1" applyFont="1" applyAlignment="1">
      <alignment horizontal="center"/>
    </xf>
    <xf numFmtId="9" fontId="3" fillId="0" borderId="0" xfId="0" applyNumberFormat="1" applyFont="1" applyBorder="1" applyAlignment="1">
      <alignment horizontal="center"/>
    </xf>
    <xf numFmtId="0" fontId="7" fillId="0" borderId="0" xfId="0" applyFont="1" applyAlignment="1">
      <alignment horizontal="center"/>
    </xf>
    <xf numFmtId="166" fontId="7" fillId="0" borderId="0" xfId="0" applyNumberFormat="1" applyFont="1" applyAlignment="1">
      <alignment horizontal="center"/>
    </xf>
    <xf numFmtId="3" fontId="0" fillId="0" borderId="0" xfId="0" applyNumberFormat="1" applyBorder="1" applyAlignment="1">
      <alignment horizontal="center"/>
    </xf>
    <xf numFmtId="44" fontId="4" fillId="0" borderId="0" xfId="5" applyFont="1" applyBorder="1" applyAlignment="1">
      <alignment horizontal="center"/>
    </xf>
    <xf numFmtId="4" fontId="4" fillId="2" borderId="0" xfId="0" applyNumberFormat="1" applyFont="1" applyFill="1" applyBorder="1" applyAlignment="1">
      <alignment horizontal="center"/>
    </xf>
    <xf numFmtId="169" fontId="4" fillId="0" borderId="0" xfId="0" applyNumberFormat="1" applyFont="1" applyFill="1" applyBorder="1" applyAlignment="1">
      <alignment horizontal="center"/>
    </xf>
    <xf numFmtId="0" fontId="7" fillId="0" borderId="53" xfId="0" applyFont="1" applyBorder="1" applyAlignment="1">
      <alignment horizontal="left"/>
    </xf>
    <xf numFmtId="0" fontId="26" fillId="0" borderId="0" xfId="0" applyFont="1" applyBorder="1"/>
    <xf numFmtId="0" fontId="22" fillId="0" borderId="0" xfId="0" applyFont="1"/>
    <xf numFmtId="0" fontId="27" fillId="0" borderId="0" xfId="0" applyFont="1"/>
    <xf numFmtId="165" fontId="7" fillId="3" borderId="3" xfId="0" applyNumberFormat="1" applyFont="1" applyFill="1" applyBorder="1" applyAlignment="1">
      <alignment horizontal="center"/>
    </xf>
    <xf numFmtId="3" fontId="0" fillId="0" borderId="18" xfId="0" applyNumberFormat="1" applyBorder="1"/>
    <xf numFmtId="2" fontId="8" fillId="3" borderId="15" xfId="0" applyNumberFormat="1" applyFont="1" applyFill="1" applyBorder="1" applyProtection="1">
      <protection locked="0"/>
    </xf>
    <xf numFmtId="7" fontId="0" fillId="0" borderId="0" xfId="0" applyNumberFormat="1"/>
    <xf numFmtId="0" fontId="0" fillId="0" borderId="3" xfId="0" applyNumberFormat="1" applyFill="1" applyBorder="1" applyAlignment="1">
      <alignment horizontal="center"/>
    </xf>
    <xf numFmtId="0" fontId="2" fillId="3" borderId="3" xfId="0" applyNumberFormat="1" applyFont="1" applyFill="1" applyBorder="1" applyAlignment="1" applyProtection="1">
      <alignment horizontal="center"/>
      <protection locked="0"/>
    </xf>
    <xf numFmtId="3" fontId="0" fillId="3" borderId="3" xfId="0" applyNumberFormat="1" applyFill="1" applyBorder="1" applyAlignment="1" applyProtection="1">
      <alignment horizontal="center"/>
      <protection locked="0"/>
    </xf>
    <xf numFmtId="171" fontId="0" fillId="3" borderId="3" xfId="0" applyNumberFormat="1" applyFill="1" applyBorder="1" applyAlignment="1" applyProtection="1">
      <alignment horizontal="center"/>
      <protection locked="0"/>
    </xf>
    <xf numFmtId="171" fontId="28" fillId="3" borderId="3" xfId="0" applyNumberFormat="1" applyFont="1" applyFill="1" applyBorder="1" applyAlignment="1" applyProtection="1">
      <alignment horizontal="center"/>
      <protection locked="0"/>
    </xf>
    <xf numFmtId="2" fontId="8" fillId="0" borderId="8" xfId="0" applyNumberFormat="1" applyFont="1" applyFill="1" applyBorder="1" applyProtection="1"/>
    <xf numFmtId="0" fontId="8" fillId="0" borderId="54" xfId="0" applyFont="1" applyFill="1" applyBorder="1" applyProtection="1">
      <protection locked="0"/>
    </xf>
    <xf numFmtId="0" fontId="8" fillId="0" borderId="42" xfId="0" applyFont="1" applyFill="1" applyBorder="1" applyProtection="1"/>
    <xf numFmtId="0" fontId="8" fillId="0" borderId="54" xfId="0" applyFont="1" applyFill="1" applyBorder="1" applyProtection="1"/>
    <xf numFmtId="0" fontId="8" fillId="3" borderId="54" xfId="0" applyFont="1" applyFill="1" applyBorder="1" applyProtection="1">
      <protection locked="0"/>
    </xf>
    <xf numFmtId="0" fontId="0" fillId="0" borderId="0" xfId="0" applyProtection="1">
      <protection locked="0"/>
    </xf>
    <xf numFmtId="2" fontId="8" fillId="3" borderId="16" xfId="0" applyNumberFormat="1" applyFont="1" applyFill="1" applyBorder="1" applyProtection="1">
      <protection locked="0"/>
    </xf>
    <xf numFmtId="167" fontId="8" fillId="0" borderId="5" xfId="0" applyNumberFormat="1" applyFont="1" applyFill="1" applyBorder="1" applyProtection="1"/>
    <xf numFmtId="2" fontId="8" fillId="3" borderId="55" xfId="0" applyNumberFormat="1" applyFont="1" applyFill="1" applyBorder="1" applyProtection="1">
      <protection locked="0"/>
    </xf>
    <xf numFmtId="0" fontId="8" fillId="3" borderId="55" xfId="0" applyFont="1" applyFill="1" applyBorder="1" applyProtection="1">
      <protection locked="0"/>
    </xf>
    <xf numFmtId="2" fontId="8" fillId="3" borderId="27" xfId="0" applyNumberFormat="1" applyFont="1" applyFill="1" applyBorder="1" applyProtection="1">
      <protection locked="0"/>
    </xf>
    <xf numFmtId="0" fontId="8" fillId="3" borderId="20" xfId="0" applyFont="1" applyFill="1" applyBorder="1" applyProtection="1">
      <protection locked="0"/>
    </xf>
    <xf numFmtId="0" fontId="8" fillId="3" borderId="8" xfId="0" applyFont="1" applyFill="1" applyBorder="1" applyProtection="1">
      <protection locked="0"/>
    </xf>
    <xf numFmtId="4" fontId="10" fillId="4" borderId="43" xfId="2" applyNumberFormat="1" applyFont="1" applyFill="1" applyBorder="1" applyAlignment="1" applyProtection="1">
      <alignment horizontal="right"/>
      <protection locked="0"/>
    </xf>
    <xf numFmtId="4" fontId="10" fillId="4" borderId="44" xfId="2" applyNumberFormat="1" applyFont="1" applyFill="1" applyBorder="1" applyAlignment="1" applyProtection="1">
      <alignment horizontal="right"/>
      <protection locked="0"/>
    </xf>
    <xf numFmtId="4" fontId="10" fillId="4" borderId="45" xfId="2" applyNumberFormat="1" applyFont="1" applyFill="1" applyBorder="1" applyAlignment="1" applyProtection="1">
      <alignment horizontal="right"/>
      <protection locked="0"/>
    </xf>
    <xf numFmtId="166" fontId="8" fillId="3" borderId="37" xfId="0" applyNumberFormat="1" applyFont="1" applyFill="1" applyBorder="1" applyProtection="1">
      <protection locked="0"/>
    </xf>
    <xf numFmtId="166" fontId="8" fillId="0" borderId="10" xfId="0" applyNumberFormat="1" applyFont="1" applyFill="1" applyBorder="1" applyProtection="1"/>
    <xf numFmtId="166" fontId="8" fillId="3" borderId="56" xfId="0" applyNumberFormat="1" applyFont="1" applyFill="1" applyBorder="1" applyProtection="1">
      <protection locked="0"/>
    </xf>
    <xf numFmtId="166" fontId="8" fillId="3" borderId="57" xfId="5" applyNumberFormat="1" applyFont="1" applyFill="1" applyBorder="1" applyProtection="1">
      <protection locked="0"/>
    </xf>
    <xf numFmtId="166" fontId="8" fillId="0" borderId="52" xfId="0" applyNumberFormat="1" applyFont="1" applyFill="1" applyBorder="1" applyProtection="1"/>
    <xf numFmtId="166" fontId="8" fillId="0" borderId="58" xfId="0" applyNumberFormat="1" applyFont="1" applyFill="1" applyBorder="1" applyProtection="1">
      <protection locked="0"/>
    </xf>
    <xf numFmtId="166" fontId="8" fillId="3" borderId="59" xfId="0" applyNumberFormat="1" applyFont="1" applyFill="1" applyBorder="1" applyProtection="1">
      <protection locked="0"/>
    </xf>
    <xf numFmtId="166" fontId="8" fillId="3" borderId="29" xfId="0" applyNumberFormat="1" applyFont="1" applyFill="1" applyBorder="1" applyProtection="1">
      <protection locked="0"/>
    </xf>
    <xf numFmtId="166" fontId="8" fillId="3" borderId="60" xfId="0" applyNumberFormat="1" applyFont="1" applyFill="1" applyBorder="1" applyProtection="1">
      <protection locked="0"/>
    </xf>
    <xf numFmtId="166" fontId="8" fillId="0" borderId="13" xfId="0" applyNumberFormat="1" applyFont="1" applyFill="1" applyBorder="1" applyProtection="1">
      <protection locked="0"/>
    </xf>
    <xf numFmtId="166" fontId="8" fillId="0" borderId="36" xfId="0" applyNumberFormat="1" applyFont="1" applyFill="1" applyBorder="1" applyProtection="1"/>
    <xf numFmtId="166" fontId="8" fillId="3" borderId="29" xfId="5" applyNumberFormat="1" applyFont="1" applyFill="1" applyBorder="1" applyProtection="1">
      <protection locked="0"/>
    </xf>
    <xf numFmtId="166" fontId="8" fillId="3" borderId="59" xfId="5" applyNumberFormat="1" applyFont="1" applyFill="1" applyBorder="1" applyProtection="1">
      <protection locked="0"/>
    </xf>
    <xf numFmtId="166" fontId="8" fillId="0" borderId="13" xfId="5" applyNumberFormat="1" applyFont="1" applyFill="1" applyBorder="1" applyProtection="1"/>
    <xf numFmtId="166" fontId="8" fillId="0" borderId="58" xfId="0" applyNumberFormat="1" applyFont="1" applyFill="1" applyBorder="1" applyProtection="1"/>
    <xf numFmtId="166" fontId="8" fillId="3" borderId="58" xfId="0" applyNumberFormat="1" applyFont="1" applyFill="1" applyBorder="1" applyProtection="1">
      <protection locked="0"/>
    </xf>
    <xf numFmtId="166" fontId="8" fillId="0" borderId="13" xfId="0" applyNumberFormat="1" applyFont="1" applyFill="1" applyBorder="1" applyProtection="1"/>
    <xf numFmtId="14" fontId="0" fillId="0" borderId="3" xfId="0" applyNumberFormat="1" applyBorder="1"/>
    <xf numFmtId="0" fontId="4" fillId="0" borderId="3" xfId="0" applyNumberFormat="1" applyFont="1" applyBorder="1" applyAlignment="1">
      <alignment horizontal="right"/>
    </xf>
    <xf numFmtId="4" fontId="7" fillId="5" borderId="0" xfId="0" applyNumberFormat="1" applyFont="1" applyFill="1" applyAlignment="1">
      <alignment horizontal="right"/>
    </xf>
    <xf numFmtId="0" fontId="27" fillId="0" borderId="0" xfId="0" applyFont="1" applyFill="1"/>
    <xf numFmtId="0" fontId="29" fillId="0" borderId="0" xfId="0" applyFont="1" applyFill="1"/>
    <xf numFmtId="166" fontId="0" fillId="0" borderId="0" xfId="0" applyNumberFormat="1" applyAlignment="1"/>
    <xf numFmtId="0" fontId="0" fillId="0" borderId="0" xfId="1" applyNumberFormat="1" applyFont="1"/>
    <xf numFmtId="0" fontId="0" fillId="0" borderId="0" xfId="0" applyNumberFormat="1" applyAlignment="1">
      <alignment horizontal="center"/>
    </xf>
    <xf numFmtId="0" fontId="8" fillId="0" borderId="26" xfId="0" applyFont="1" applyFill="1" applyBorder="1" applyProtection="1"/>
    <xf numFmtId="166" fontId="8" fillId="0" borderId="35" xfId="0" applyNumberFormat="1" applyFont="1" applyFill="1" applyBorder="1" applyProtection="1"/>
    <xf numFmtId="2" fontId="8" fillId="3" borderId="65" xfId="0" applyNumberFormat="1" applyFont="1" applyFill="1" applyBorder="1" applyProtection="1">
      <protection locked="0"/>
    </xf>
    <xf numFmtId="166" fontId="8" fillId="3" borderId="66" xfId="0" applyNumberFormat="1" applyFont="1" applyFill="1" applyBorder="1" applyProtection="1">
      <protection locked="0"/>
    </xf>
    <xf numFmtId="0" fontId="8" fillId="0" borderId="19" xfId="0" applyFont="1" applyFill="1" applyBorder="1" applyProtection="1">
      <protection locked="0"/>
    </xf>
    <xf numFmtId="166" fontId="8" fillId="0" borderId="61" xfId="5" applyNumberFormat="1" applyFont="1" applyFill="1" applyBorder="1" applyProtection="1">
      <protection locked="0"/>
    </xf>
    <xf numFmtId="9" fontId="17" fillId="3" borderId="50" xfId="4" applyFont="1" applyFill="1" applyBorder="1" applyAlignment="1" applyProtection="1">
      <alignment horizontal="right"/>
      <protection locked="0"/>
    </xf>
    <xf numFmtId="9" fontId="17" fillId="3" borderId="51" xfId="4" applyFont="1" applyFill="1" applyBorder="1" applyAlignment="1" applyProtection="1">
      <alignment horizontal="right"/>
      <protection locked="0"/>
    </xf>
    <xf numFmtId="9" fontId="17" fillId="0" borderId="23" xfId="4" applyFont="1" applyBorder="1" applyAlignment="1" applyProtection="1">
      <alignment horizontal="right"/>
    </xf>
    <xf numFmtId="9" fontId="17" fillId="0" borderId="50" xfId="4" applyFont="1" applyBorder="1" applyAlignment="1" applyProtection="1">
      <alignment horizontal="right"/>
    </xf>
    <xf numFmtId="9" fontId="17" fillId="0" borderId="31" xfId="4" applyFont="1" applyBorder="1" applyAlignment="1" applyProtection="1">
      <alignment horizontal="right"/>
    </xf>
    <xf numFmtId="0" fontId="6" fillId="2" borderId="0" xfId="0" applyFont="1" applyFill="1"/>
    <xf numFmtId="0" fontId="2" fillId="0" borderId="0" xfId="0" applyFont="1" applyAlignment="1">
      <alignment horizontal="left" vertical="top" wrapText="1"/>
    </xf>
    <xf numFmtId="0" fontId="2" fillId="0" borderId="0" xfId="0" applyFont="1" applyAlignment="1">
      <alignment wrapText="1"/>
    </xf>
    <xf numFmtId="49" fontId="7" fillId="3" borderId="17" xfId="0" applyNumberFormat="1" applyFont="1" applyFill="1" applyBorder="1"/>
    <xf numFmtId="49" fontId="0" fillId="3" borderId="1" xfId="0" applyNumberFormat="1" applyFill="1" applyBorder="1"/>
    <xf numFmtId="49" fontId="0" fillId="3" borderId="18" xfId="0" applyNumberFormat="1" applyFill="1" applyBorder="1"/>
    <xf numFmtId="49" fontId="21" fillId="3" borderId="17" xfId="3" applyNumberFormat="1" applyFill="1" applyBorder="1" applyAlignment="1" applyProtection="1"/>
    <xf numFmtId="49" fontId="0" fillId="3" borderId="17" xfId="0" applyNumberFormat="1" applyFill="1" applyBorder="1"/>
    <xf numFmtId="49" fontId="7" fillId="3" borderId="17" xfId="0" applyNumberFormat="1" applyFont="1" applyFill="1" applyBorder="1" applyAlignment="1">
      <alignment wrapText="1"/>
    </xf>
    <xf numFmtId="49" fontId="0" fillId="3" borderId="1" xfId="0" applyNumberFormat="1" applyFill="1" applyBorder="1" applyAlignment="1">
      <alignment wrapText="1"/>
    </xf>
    <xf numFmtId="49" fontId="0" fillId="3" borderId="18" xfId="0" applyNumberFormat="1" applyFill="1" applyBorder="1" applyAlignment="1">
      <alignment wrapText="1"/>
    </xf>
    <xf numFmtId="165" fontId="0" fillId="3" borderId="17" xfId="0" applyNumberFormat="1" applyFill="1" applyBorder="1" applyAlignment="1">
      <alignment horizontal="center"/>
    </xf>
    <xf numFmtId="165" fontId="0" fillId="3" borderId="18" xfId="0" applyNumberFormat="1" applyFill="1" applyBorder="1" applyAlignment="1">
      <alignment horizontal="center"/>
    </xf>
    <xf numFmtId="0" fontId="0" fillId="0" borderId="3" xfId="0" applyBorder="1"/>
    <xf numFmtId="0" fontId="0" fillId="0" borderId="0" xfId="0" applyAlignment="1">
      <alignment horizontal="center"/>
    </xf>
    <xf numFmtId="170" fontId="0" fillId="3" borderId="3" xfId="0" applyNumberFormat="1" applyFill="1" applyBorder="1" applyAlignment="1" applyProtection="1">
      <alignment horizontal="center"/>
      <protection locked="0"/>
    </xf>
    <xf numFmtId="0" fontId="7" fillId="0" borderId="3" xfId="0" applyFont="1" applyBorder="1"/>
    <xf numFmtId="14" fontId="0" fillId="0" borderId="0" xfId="0" applyNumberFormat="1" applyAlignment="1">
      <alignment horizontal="center"/>
    </xf>
    <xf numFmtId="0" fontId="0" fillId="0" borderId="0" xfId="0" applyFill="1" applyBorder="1" applyAlignment="1">
      <alignment horizontal="center"/>
    </xf>
    <xf numFmtId="170" fontId="0" fillId="0" borderId="3" xfId="0" applyNumberFormat="1" applyFill="1" applyBorder="1" applyAlignment="1">
      <alignment horizontal="center"/>
    </xf>
    <xf numFmtId="0" fontId="0" fillId="0" borderId="62" xfId="0" applyBorder="1"/>
    <xf numFmtId="172" fontId="4" fillId="0" borderId="3" xfId="0" applyNumberFormat="1" applyFont="1" applyBorder="1" applyAlignment="1">
      <alignment horizontal="center"/>
    </xf>
    <xf numFmtId="0" fontId="2" fillId="0" borderId="63" xfId="0" applyFont="1" applyBorder="1" applyAlignment="1" applyProtection="1">
      <alignment horizontal="center"/>
    </xf>
    <xf numFmtId="0" fontId="2" fillId="0" borderId="64" xfId="0" applyFont="1" applyBorder="1" applyAlignment="1" applyProtection="1">
      <alignment horizontal="center"/>
    </xf>
    <xf numFmtId="49" fontId="0" fillId="0" borderId="17" xfId="0" applyNumberFormat="1" applyBorder="1" applyAlignment="1">
      <alignment horizontal="left"/>
    </xf>
    <xf numFmtId="49" fontId="0" fillId="0" borderId="1" xfId="0" applyNumberFormat="1" applyBorder="1" applyAlignment="1">
      <alignment horizontal="left"/>
    </xf>
    <xf numFmtId="49" fontId="0" fillId="0" borderId="18" xfId="0" applyNumberFormat="1" applyBorder="1" applyAlignment="1">
      <alignment horizontal="left"/>
    </xf>
    <xf numFmtId="0" fontId="9" fillId="0" borderId="6" xfId="0" applyFont="1" applyBorder="1" applyAlignment="1" applyProtection="1">
      <alignment horizontal="center" wrapText="1"/>
    </xf>
    <xf numFmtId="0" fontId="9" fillId="0" borderId="36" xfId="0" applyFont="1" applyBorder="1" applyAlignment="1" applyProtection="1">
      <alignment horizontal="center" wrapText="1"/>
    </xf>
    <xf numFmtId="0" fontId="9" fillId="0" borderId="47" xfId="0" applyFont="1" applyBorder="1" applyAlignment="1" applyProtection="1">
      <alignment horizontal="center" wrapText="1"/>
    </xf>
    <xf numFmtId="0" fontId="9" fillId="0" borderId="52" xfId="0" applyFont="1" applyBorder="1" applyAlignment="1" applyProtection="1">
      <alignment horizontal="center" wrapText="1"/>
    </xf>
    <xf numFmtId="0" fontId="0" fillId="0" borderId="17" xfId="0" applyNumberFormat="1" applyBorder="1"/>
    <xf numFmtId="0" fontId="0" fillId="0" borderId="1" xfId="0" applyNumberFormat="1" applyBorder="1"/>
    <xf numFmtId="0" fontId="0" fillId="0" borderId="18" xfId="0" applyNumberFormat="1" applyBorder="1"/>
    <xf numFmtId="0" fontId="2" fillId="0" borderId="7" xfId="0" applyFont="1" applyBorder="1" applyAlignment="1">
      <alignment horizontal="center"/>
    </xf>
    <xf numFmtId="0" fontId="2" fillId="0" borderId="2" xfId="0" applyFont="1" applyBorder="1" applyAlignment="1">
      <alignment horizontal="center"/>
    </xf>
    <xf numFmtId="0" fontId="2" fillId="0" borderId="37" xfId="0" applyFont="1" applyBorder="1" applyAlignment="1">
      <alignment horizontal="center"/>
    </xf>
    <xf numFmtId="0" fontId="14" fillId="0" borderId="6" xfId="0" applyFont="1" applyBorder="1" applyAlignment="1" applyProtection="1">
      <alignment horizontal="center" wrapText="1"/>
    </xf>
    <xf numFmtId="0" fontId="3" fillId="0" borderId="36" xfId="0" applyFont="1" applyBorder="1" applyAlignment="1" applyProtection="1">
      <alignment horizontal="center" wrapText="1"/>
    </xf>
    <xf numFmtId="0" fontId="9" fillId="0" borderId="4" xfId="0" applyFont="1" applyBorder="1" applyAlignment="1" applyProtection="1">
      <alignment horizontal="center" wrapText="1"/>
    </xf>
    <xf numFmtId="0" fontId="22" fillId="0" borderId="0" xfId="0" applyFont="1" applyBorder="1" applyAlignment="1" applyProtection="1">
      <alignment horizontal="center"/>
    </xf>
    <xf numFmtId="0" fontId="4" fillId="0" borderId="6" xfId="0" applyFont="1" applyBorder="1" applyAlignment="1" applyProtection="1">
      <alignment horizontal="center" wrapText="1"/>
    </xf>
    <xf numFmtId="0" fontId="4" fillId="0" borderId="36" xfId="0" applyFont="1" applyBorder="1" applyAlignment="1" applyProtection="1">
      <alignment horizontal="center" wrapText="1"/>
    </xf>
    <xf numFmtId="0" fontId="8" fillId="4" borderId="5" xfId="0" applyFont="1" applyFill="1" applyBorder="1" applyAlignment="1" applyProtection="1">
      <alignment horizontal="left"/>
      <protection locked="0"/>
    </xf>
    <xf numFmtId="0" fontId="8" fillId="4" borderId="0" xfId="0" applyFont="1" applyFill="1" applyBorder="1" applyProtection="1">
      <protection locked="0"/>
    </xf>
    <xf numFmtId="9" fontId="17" fillId="4" borderId="0" xfId="4" applyFont="1" applyFill="1" applyBorder="1" applyAlignment="1" applyProtection="1">
      <alignment horizontal="right"/>
      <protection locked="0"/>
    </xf>
    <xf numFmtId="0" fontId="8" fillId="4" borderId="8" xfId="0" applyFont="1" applyFill="1" applyBorder="1" applyAlignment="1" applyProtection="1">
      <alignment horizontal="left"/>
      <protection locked="0"/>
    </xf>
    <xf numFmtId="0" fontId="8" fillId="4" borderId="14" xfId="0" applyFont="1" applyFill="1" applyBorder="1" applyProtection="1">
      <protection locked="0"/>
    </xf>
    <xf numFmtId="16" fontId="8" fillId="4" borderId="5" xfId="0" applyNumberFormat="1" applyFont="1" applyFill="1" applyBorder="1" applyAlignment="1" applyProtection="1">
      <alignment horizontal="left"/>
      <protection locked="0"/>
    </xf>
    <xf numFmtId="0" fontId="8" fillId="4" borderId="0" xfId="0" applyFont="1" applyFill="1" applyBorder="1" applyAlignment="1" applyProtection="1">
      <alignment horizontal="left"/>
      <protection locked="0"/>
    </xf>
    <xf numFmtId="0" fontId="11" fillId="4" borderId="0" xfId="0" applyFont="1" applyFill="1" applyBorder="1" applyProtection="1">
      <protection locked="0"/>
    </xf>
    <xf numFmtId="16" fontId="8" fillId="4" borderId="8" xfId="0" applyNumberFormat="1" applyFont="1" applyFill="1" applyBorder="1" applyAlignment="1" applyProtection="1">
      <alignment horizontal="left"/>
      <protection locked="0"/>
    </xf>
    <xf numFmtId="0" fontId="8" fillId="4" borderId="14" xfId="0" applyFont="1" applyFill="1" applyBorder="1" applyAlignment="1" applyProtection="1">
      <alignment horizontal="left"/>
      <protection locked="0"/>
    </xf>
    <xf numFmtId="0" fontId="11" fillId="4" borderId="14" xfId="0" applyFont="1" applyFill="1" applyBorder="1" applyProtection="1">
      <protection locked="0"/>
    </xf>
  </cellXfs>
  <cellStyles count="6">
    <cellStyle name="Euro" xfId="1"/>
    <cellStyle name="Komma" xfId="2" builtinId="3"/>
    <cellStyle name="Link" xfId="3" builtinId="8"/>
    <cellStyle name="Prozent" xfId="4" builtinId="5"/>
    <cellStyle name="Standard" xfId="0" builtinId="0"/>
    <cellStyle name="Währung" xfId="5" builtin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workbookViewId="0">
      <selection activeCell="G4" sqref="G4"/>
    </sheetView>
  </sheetViews>
  <sheetFormatPr baseColWidth="10" defaultRowHeight="12" x14ac:dyDescent="0.2"/>
  <cols>
    <col min="1" max="1" width="3.28515625" customWidth="1"/>
    <col min="2" max="2" width="13.140625" customWidth="1"/>
    <col min="4" max="4" width="15" customWidth="1"/>
    <col min="5" max="5" width="12.5703125" customWidth="1"/>
    <col min="8" max="8" width="20.5703125" customWidth="1"/>
  </cols>
  <sheetData>
    <row r="1" spans="1:9" ht="15" x14ac:dyDescent="0.25">
      <c r="A1" s="272" t="s">
        <v>217</v>
      </c>
      <c r="B1" s="146"/>
      <c r="C1" s="146"/>
      <c r="D1" s="13"/>
      <c r="E1" s="2"/>
      <c r="F1" s="2"/>
      <c r="G1" s="2"/>
      <c r="H1" s="2"/>
      <c r="I1" s="2"/>
    </row>
    <row r="2" spans="1:9" x14ac:dyDescent="0.2">
      <c r="B2" s="146"/>
      <c r="C2" s="15"/>
    </row>
    <row r="4" spans="1:9" x14ac:dyDescent="0.2">
      <c r="E4" t="s">
        <v>215</v>
      </c>
      <c r="G4" s="317"/>
    </row>
    <row r="5" spans="1:9" x14ac:dyDescent="0.2">
      <c r="G5" t="s">
        <v>216</v>
      </c>
    </row>
    <row r="6" spans="1:9" ht="18" x14ac:dyDescent="0.25">
      <c r="A6" s="274"/>
      <c r="B6" s="273"/>
    </row>
    <row r="7" spans="1:9" ht="18" x14ac:dyDescent="0.25">
      <c r="A7" s="320" t="s">
        <v>223</v>
      </c>
      <c r="B7" s="321"/>
      <c r="C7" s="321"/>
      <c r="D7" s="321"/>
      <c r="E7" s="321"/>
      <c r="F7" s="321"/>
      <c r="G7" s="5"/>
      <c r="H7" s="5"/>
    </row>
    <row r="8" spans="1:9" ht="18" x14ac:dyDescent="0.25">
      <c r="A8" s="320" t="s">
        <v>220</v>
      </c>
      <c r="B8" s="321"/>
      <c r="C8" s="321"/>
      <c r="D8" s="321"/>
      <c r="E8" s="321"/>
      <c r="F8" s="321"/>
      <c r="G8" s="5"/>
      <c r="H8" s="5"/>
    </row>
    <row r="9" spans="1:9" x14ac:dyDescent="0.2">
      <c r="A9" s="337" t="s">
        <v>222</v>
      </c>
      <c r="B9" s="337"/>
      <c r="C9" s="337"/>
      <c r="D9" s="337"/>
      <c r="E9" s="337"/>
      <c r="F9" s="337"/>
      <c r="G9" s="337"/>
      <c r="H9" s="337"/>
    </row>
    <row r="10" spans="1:9" x14ac:dyDescent="0.2">
      <c r="A10" s="337"/>
      <c r="B10" s="337"/>
      <c r="C10" s="337"/>
      <c r="D10" s="337"/>
      <c r="E10" s="337"/>
      <c r="F10" s="337"/>
      <c r="G10" s="337"/>
      <c r="H10" s="337"/>
    </row>
    <row r="12" spans="1:9" ht="12.75" x14ac:dyDescent="0.2">
      <c r="A12" s="1" t="s">
        <v>11</v>
      </c>
      <c r="C12" s="104"/>
      <c r="E12" s="336"/>
      <c r="F12" s="336"/>
      <c r="G12" s="336"/>
      <c r="H12" s="336"/>
    </row>
    <row r="13" spans="1:9" x14ac:dyDescent="0.2">
      <c r="A13" s="5"/>
    </row>
    <row r="14" spans="1:9" ht="15.75" x14ac:dyDescent="0.25">
      <c r="A14" s="1"/>
      <c r="B14" s="1"/>
      <c r="C14" s="5"/>
      <c r="D14" s="5"/>
      <c r="F14" s="84"/>
    </row>
    <row r="15" spans="1:9" x14ac:dyDescent="0.2">
      <c r="C15" s="5"/>
      <c r="D15" s="5"/>
    </row>
    <row r="16" spans="1:9" ht="15.95" customHeight="1" x14ac:dyDescent="0.2">
      <c r="A16" s="1" t="s">
        <v>5</v>
      </c>
      <c r="B16" s="16" t="s">
        <v>218</v>
      </c>
      <c r="C16" s="5"/>
      <c r="D16" s="5"/>
      <c r="E16" s="339"/>
      <c r="F16" s="340"/>
      <c r="G16" s="340"/>
      <c r="H16" s="341"/>
    </row>
    <row r="17" spans="1:9" ht="15.95" customHeight="1" x14ac:dyDescent="0.2">
      <c r="A17" s="1"/>
      <c r="B17" s="1"/>
      <c r="E17" s="91"/>
      <c r="F17" s="91"/>
      <c r="G17" s="91"/>
      <c r="H17" s="91"/>
    </row>
    <row r="18" spans="1:9" ht="17.100000000000001" customHeight="1" x14ac:dyDescent="0.2">
      <c r="A18" s="1"/>
      <c r="B18" s="1" t="s">
        <v>176</v>
      </c>
      <c r="E18" s="343"/>
      <c r="F18" s="340"/>
      <c r="G18" s="340"/>
      <c r="H18" s="341"/>
    </row>
    <row r="19" spans="1:9" ht="8.1" customHeight="1" x14ac:dyDescent="0.2">
      <c r="A19" s="1"/>
      <c r="B19" s="1"/>
      <c r="E19" s="7"/>
      <c r="F19" s="7"/>
      <c r="G19" s="7"/>
      <c r="H19" s="7"/>
      <c r="I19" s="2"/>
    </row>
    <row r="20" spans="1:9" ht="18.95" customHeight="1" x14ac:dyDescent="0.2">
      <c r="B20" t="s">
        <v>0</v>
      </c>
      <c r="E20" s="339"/>
      <c r="F20" s="340"/>
      <c r="G20" s="340"/>
      <c r="H20" s="341"/>
    </row>
    <row r="21" spans="1:9" ht="8.1" customHeight="1" x14ac:dyDescent="0.2">
      <c r="E21" s="7"/>
      <c r="F21" s="7"/>
      <c r="G21" s="7"/>
      <c r="H21" s="7"/>
      <c r="I21" s="2"/>
    </row>
    <row r="22" spans="1:9" ht="18.95" customHeight="1" x14ac:dyDescent="0.2">
      <c r="B22" t="s">
        <v>1</v>
      </c>
      <c r="E22" s="339"/>
      <c r="F22" s="340"/>
      <c r="G22" s="340"/>
      <c r="H22" s="341"/>
    </row>
    <row r="23" spans="1:9" ht="8.1" customHeight="1" x14ac:dyDescent="0.2">
      <c r="E23" s="7"/>
      <c r="F23" s="7"/>
      <c r="G23" s="7"/>
      <c r="H23" s="7"/>
      <c r="I23" s="2"/>
    </row>
    <row r="24" spans="1:9" ht="18.95" customHeight="1" x14ac:dyDescent="0.2">
      <c r="B24" t="s">
        <v>8</v>
      </c>
      <c r="E24" s="343"/>
      <c r="F24" s="340"/>
      <c r="G24" s="340"/>
      <c r="H24" s="341"/>
    </row>
    <row r="25" spans="1:9" ht="8.1" customHeight="1" x14ac:dyDescent="0.2">
      <c r="E25" s="7"/>
      <c r="F25" s="7"/>
      <c r="G25" s="7"/>
      <c r="H25" s="7"/>
      <c r="I25" s="2"/>
    </row>
    <row r="26" spans="1:9" ht="18.95" customHeight="1" x14ac:dyDescent="0.2">
      <c r="B26" t="s">
        <v>2</v>
      </c>
      <c r="E26" s="342"/>
      <c r="F26" s="340"/>
      <c r="G26" s="340"/>
      <c r="H26" s="341"/>
    </row>
    <row r="27" spans="1:9" ht="8.1" customHeight="1" x14ac:dyDescent="0.2">
      <c r="E27" s="8"/>
      <c r="F27" s="8"/>
      <c r="G27" s="8"/>
      <c r="H27" s="8"/>
      <c r="I27" s="2"/>
    </row>
    <row r="28" spans="1:9" x14ac:dyDescent="0.2">
      <c r="E28" s="8"/>
      <c r="F28" s="8"/>
      <c r="G28" s="8"/>
      <c r="H28" s="8"/>
      <c r="I28" s="2"/>
    </row>
    <row r="29" spans="1:9" x14ac:dyDescent="0.2">
      <c r="E29" s="9"/>
      <c r="F29" s="9"/>
      <c r="G29" s="9"/>
      <c r="H29" s="9"/>
    </row>
    <row r="30" spans="1:9" ht="45" customHeight="1" x14ac:dyDescent="0.2">
      <c r="A30" s="1" t="s">
        <v>6</v>
      </c>
      <c r="B30" s="338" t="s">
        <v>219</v>
      </c>
      <c r="C30" s="338"/>
      <c r="E30" s="344"/>
      <c r="F30" s="345"/>
      <c r="G30" s="345"/>
      <c r="H30" s="346"/>
    </row>
    <row r="31" spans="1:9" ht="8.1" customHeight="1" x14ac:dyDescent="0.2">
      <c r="A31" s="1"/>
      <c r="B31" s="1"/>
      <c r="E31" s="7"/>
      <c r="F31" s="7"/>
      <c r="G31" s="7"/>
      <c r="H31" s="7"/>
      <c r="I31" s="2"/>
    </row>
    <row r="32" spans="1:9" ht="18.95" customHeight="1" x14ac:dyDescent="0.2">
      <c r="B32" t="s">
        <v>0</v>
      </c>
      <c r="E32" s="339"/>
      <c r="F32" s="340"/>
      <c r="G32" s="340"/>
      <c r="H32" s="341"/>
    </row>
    <row r="33" spans="1:9" ht="8.1" customHeight="1" x14ac:dyDescent="0.2">
      <c r="E33" s="7"/>
      <c r="F33" s="7"/>
      <c r="G33" s="7"/>
      <c r="H33" s="7"/>
      <c r="I33" s="2"/>
    </row>
    <row r="34" spans="1:9" ht="18.95" customHeight="1" x14ac:dyDescent="0.2">
      <c r="B34" t="s">
        <v>1</v>
      </c>
      <c r="E34" s="339"/>
      <c r="F34" s="340"/>
      <c r="G34" s="340"/>
      <c r="H34" s="341"/>
    </row>
    <row r="35" spans="1:9" x14ac:dyDescent="0.2">
      <c r="E35" s="8"/>
      <c r="F35" s="8"/>
      <c r="G35" s="8"/>
      <c r="H35" s="8"/>
      <c r="I35" s="2"/>
    </row>
    <row r="36" spans="1:9" ht="18.95" customHeight="1" x14ac:dyDescent="0.2">
      <c r="B36" t="s">
        <v>8</v>
      </c>
      <c r="E36" s="339"/>
      <c r="F36" s="340"/>
      <c r="G36" s="340"/>
      <c r="H36" s="341"/>
    </row>
    <row r="37" spans="1:9" x14ac:dyDescent="0.2">
      <c r="E37" s="8"/>
      <c r="F37" s="8"/>
      <c r="G37" s="8"/>
      <c r="H37" s="8"/>
      <c r="I37" s="2"/>
    </row>
    <row r="38" spans="1:9" ht="18.95" customHeight="1" x14ac:dyDescent="0.2">
      <c r="B38" t="s">
        <v>2</v>
      </c>
      <c r="E38" s="342"/>
      <c r="F38" s="340"/>
      <c r="G38" s="340"/>
      <c r="H38" s="341"/>
    </row>
    <row r="39" spans="1:9" x14ac:dyDescent="0.2">
      <c r="E39" s="9"/>
      <c r="F39" s="9"/>
      <c r="G39" s="9"/>
      <c r="H39" s="9"/>
      <c r="I39" s="2"/>
    </row>
    <row r="40" spans="1:9" ht="18.95" customHeight="1" x14ac:dyDescent="0.25">
      <c r="B40" t="s">
        <v>3</v>
      </c>
      <c r="C40" t="s">
        <v>4</v>
      </c>
      <c r="E40" s="106"/>
      <c r="F40" s="105"/>
      <c r="G40" s="105"/>
      <c r="H40" s="9"/>
    </row>
    <row r="41" spans="1:9" ht="15.95" customHeight="1" x14ac:dyDescent="0.2">
      <c r="E41" s="7"/>
      <c r="F41" s="8"/>
      <c r="G41" s="8"/>
      <c r="H41" s="8"/>
    </row>
    <row r="42" spans="1:9" ht="18.95" customHeight="1" x14ac:dyDescent="0.25">
      <c r="C42" t="s">
        <v>139</v>
      </c>
      <c r="E42" s="106"/>
      <c r="F42" s="105"/>
      <c r="G42" s="105"/>
      <c r="H42" s="9"/>
    </row>
    <row r="45" spans="1:9" ht="12.75" x14ac:dyDescent="0.2">
      <c r="A45" s="3" t="s">
        <v>7</v>
      </c>
      <c r="B45" s="3" t="s">
        <v>95</v>
      </c>
      <c r="C45" s="4"/>
      <c r="D45" s="4"/>
      <c r="E45" s="4"/>
      <c r="F45" s="4"/>
      <c r="G45" s="4"/>
      <c r="H45" s="4"/>
      <c r="I45" s="4"/>
    </row>
    <row r="46" spans="1:9" x14ac:dyDescent="0.2">
      <c r="A46" s="4"/>
      <c r="B46" s="4"/>
      <c r="C46" s="4"/>
      <c r="D46" s="4"/>
      <c r="E46" s="4"/>
      <c r="F46" s="4"/>
      <c r="G46" s="4"/>
    </row>
    <row r="47" spans="1:9" ht="18.95" customHeight="1" x14ac:dyDescent="0.2">
      <c r="A47" s="4"/>
      <c r="B47" s="4" t="s">
        <v>83</v>
      </c>
      <c r="C47" s="4"/>
      <c r="D47" s="4"/>
      <c r="E47" s="347"/>
      <c r="F47" s="348"/>
      <c r="G47" s="12" t="s">
        <v>10</v>
      </c>
      <c r="H47" s="275"/>
    </row>
    <row r="48" spans="1:9" x14ac:dyDescent="0.2">
      <c r="A48" s="4"/>
      <c r="B48" s="4"/>
      <c r="C48" s="4"/>
      <c r="D48" s="4"/>
      <c r="E48" s="6"/>
      <c r="F48" s="6"/>
      <c r="G48" s="6"/>
      <c r="H48" s="4"/>
      <c r="I48" s="4"/>
    </row>
    <row r="49" spans="1:9" x14ac:dyDescent="0.2">
      <c r="A49" s="4"/>
      <c r="B49" s="4"/>
      <c r="C49" s="4"/>
      <c r="D49" s="4"/>
      <c r="E49" s="6"/>
      <c r="F49" s="6"/>
      <c r="G49" s="6"/>
      <c r="H49" s="4"/>
      <c r="I49" s="4"/>
    </row>
    <row r="50" spans="1:9" x14ac:dyDescent="0.2">
      <c r="A50" s="4"/>
      <c r="B50" s="4"/>
      <c r="C50" s="4"/>
      <c r="D50" s="4"/>
      <c r="E50" s="6"/>
      <c r="F50" s="6"/>
      <c r="G50" s="6"/>
      <c r="H50" s="4"/>
      <c r="I50" s="4"/>
    </row>
    <row r="51" spans="1:9" x14ac:dyDescent="0.2">
      <c r="A51" s="4"/>
      <c r="B51" s="4"/>
      <c r="C51" s="4"/>
      <c r="D51" s="4"/>
      <c r="E51" s="6"/>
      <c r="F51" s="6"/>
      <c r="G51" s="6"/>
      <c r="H51" s="4"/>
      <c r="I51" s="4"/>
    </row>
    <row r="52" spans="1:9" x14ac:dyDescent="0.2">
      <c r="A52" s="4"/>
      <c r="B52" s="4"/>
      <c r="C52" s="4"/>
      <c r="D52" s="4"/>
      <c r="E52" s="6"/>
      <c r="F52" s="6"/>
      <c r="G52" s="6"/>
      <c r="H52" s="4"/>
      <c r="I52" s="4"/>
    </row>
    <row r="53" spans="1:9" x14ac:dyDescent="0.2">
      <c r="A53" s="4"/>
      <c r="B53" s="4"/>
      <c r="C53" s="4"/>
      <c r="D53" s="4"/>
      <c r="E53" s="6" t="s">
        <v>173</v>
      </c>
      <c r="F53" s="6"/>
      <c r="G53" s="6"/>
      <c r="H53" s="4"/>
      <c r="I53" s="4"/>
    </row>
  </sheetData>
  <sheetProtection algorithmName="SHA-512" hashValue="PMbg/qSylFu1ztJFGBJqplevvYLvKz5dOvho1cCTUQ6WDWDp0UDuzsp4RXuUG2C8Qt9QRH2WUsqeIN8q2cjicA==" saltValue="V3CunDiEhqQ5QAAvMG0guQ==" spinCount="100000" sheet="1"/>
  <protectedRanges>
    <protectedRange sqref="G4 C12 E16 E18 E20 E22 E24 E26 E30 E32 E34 E36 E38 E40 E42 E47 H47" name="Bereich1"/>
  </protectedRanges>
  <mergeCells count="15">
    <mergeCell ref="E47:F47"/>
    <mergeCell ref="E16:H16"/>
    <mergeCell ref="E20:H20"/>
    <mergeCell ref="E34:H34"/>
    <mergeCell ref="E18:H18"/>
    <mergeCell ref="E12:H12"/>
    <mergeCell ref="A9:H10"/>
    <mergeCell ref="B30:C30"/>
    <mergeCell ref="E32:H32"/>
    <mergeCell ref="E38:H38"/>
    <mergeCell ref="E22:H22"/>
    <mergeCell ref="E24:H24"/>
    <mergeCell ref="E26:H26"/>
    <mergeCell ref="E30:H30"/>
    <mergeCell ref="E36:H36"/>
  </mergeCells>
  <phoneticPr fontId="0" type="noConversion"/>
  <pageMargins left="0.94" right="0.39370078740157483" top="0.7" bottom="0.42" header="0" footer="0.1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zoomScaleNormal="100" workbookViewId="0">
      <selection activeCell="H16" sqref="H16"/>
    </sheetView>
  </sheetViews>
  <sheetFormatPr baseColWidth="10" defaultRowHeight="12" x14ac:dyDescent="0.2"/>
  <cols>
    <col min="1" max="1" width="3" customWidth="1"/>
    <col min="2" max="2" width="13.5703125" customWidth="1"/>
    <col min="3" max="3" width="12.85546875" customWidth="1"/>
    <col min="4" max="4" width="14.5703125" bestFit="1" customWidth="1"/>
    <col min="5" max="5" width="11.5703125" customWidth="1"/>
    <col min="6" max="6" width="3.7109375" customWidth="1"/>
    <col min="7" max="7" width="9.28515625" customWidth="1"/>
    <col min="8" max="8" width="11.85546875" customWidth="1"/>
    <col min="9" max="9" width="12.42578125" customWidth="1"/>
    <col min="10" max="10" width="9.28515625" customWidth="1"/>
    <col min="13" max="13" width="12.42578125" customWidth="1"/>
    <col min="14" max="14" width="14.140625" customWidth="1"/>
  </cols>
  <sheetData>
    <row r="1" spans="1:10" ht="20.100000000000001" customHeight="1" x14ac:dyDescent="0.25">
      <c r="A1" s="156" t="s">
        <v>84</v>
      </c>
      <c r="B1" s="16"/>
      <c r="C1" s="17"/>
      <c r="D1" s="17"/>
      <c r="E1" s="17"/>
      <c r="F1" s="17"/>
    </row>
    <row r="2" spans="1:10" ht="20.100000000000001" customHeight="1" x14ac:dyDescent="0.2">
      <c r="A2" s="16"/>
      <c r="B2" s="16"/>
      <c r="C2" s="17"/>
      <c r="D2" s="17"/>
      <c r="E2" s="17"/>
      <c r="F2" s="17"/>
    </row>
    <row r="3" spans="1:10" ht="20.100000000000001" customHeight="1" x14ac:dyDescent="0.2">
      <c r="A3" s="18"/>
      <c r="B3" s="19" t="s">
        <v>221</v>
      </c>
      <c r="D3" s="1" t="str">
        <f>IF('Antrags-Deckblatt'!E16="","",'Antrags-Deckblatt'!E16)</f>
        <v/>
      </c>
      <c r="E3" s="17"/>
      <c r="F3" s="17"/>
    </row>
    <row r="4" spans="1:10" ht="9" customHeight="1" x14ac:dyDescent="0.2">
      <c r="A4" s="1"/>
      <c r="B4" s="15"/>
      <c r="C4" s="20"/>
    </row>
    <row r="5" spans="1:10" ht="20.100000000000001" customHeight="1" x14ac:dyDescent="0.2">
      <c r="A5" s="65"/>
      <c r="B5" s="65" t="s">
        <v>150</v>
      </c>
      <c r="C5" s="279" t="str">
        <f>IF('Antrags-Deckblatt'!C12="","",'Antrags-Deckblatt'!C12)</f>
        <v/>
      </c>
      <c r="E5" s="21" t="s">
        <v>177</v>
      </c>
      <c r="G5" s="280"/>
      <c r="H5" t="s">
        <v>178</v>
      </c>
    </row>
    <row r="6" spans="1:10" ht="12.95" customHeight="1" x14ac:dyDescent="0.2">
      <c r="B6" s="10"/>
    </row>
    <row r="7" spans="1:10" ht="12" customHeight="1" x14ac:dyDescent="0.2">
      <c r="C7" s="353"/>
      <c r="D7" s="350"/>
      <c r="E7" s="354"/>
      <c r="F7" s="354"/>
      <c r="G7" s="14"/>
      <c r="H7" s="14"/>
      <c r="I7" s="13"/>
    </row>
    <row r="8" spans="1:10" ht="20.100000000000001" customHeight="1" x14ac:dyDescent="0.2">
      <c r="A8" s="1" t="s">
        <v>96</v>
      </c>
      <c r="D8" s="11"/>
      <c r="E8" s="14"/>
      <c r="F8" s="14"/>
      <c r="G8" s="14"/>
      <c r="H8" s="14"/>
      <c r="I8" s="13"/>
    </row>
    <row r="9" spans="1:10" ht="12.95" customHeight="1" x14ac:dyDescent="0.2">
      <c r="D9" s="11"/>
      <c r="E9" s="14"/>
      <c r="F9" s="14"/>
      <c r="G9" s="14"/>
      <c r="H9" s="14"/>
      <c r="I9" s="13"/>
      <c r="J9" s="11"/>
    </row>
    <row r="10" spans="1:10" ht="12.95" customHeight="1" x14ac:dyDescent="0.2">
      <c r="C10" s="15" t="s">
        <v>211</v>
      </c>
      <c r="D10" s="14"/>
      <c r="E10" s="14"/>
      <c r="F10" s="14"/>
      <c r="G10" s="14"/>
      <c r="H10" s="15" t="s">
        <v>143</v>
      </c>
    </row>
    <row r="11" spans="1:10" ht="15.95" customHeight="1" x14ac:dyDescent="0.2">
      <c r="C11" s="159"/>
      <c r="H11" s="159" t="s">
        <v>144</v>
      </c>
      <c r="I11" s="14"/>
    </row>
    <row r="12" spans="1:10" ht="18" customHeight="1" x14ac:dyDescent="0.2">
      <c r="B12" s="21" t="s">
        <v>85</v>
      </c>
      <c r="C12" s="24" t="s">
        <v>13</v>
      </c>
      <c r="D12" s="11" t="s">
        <v>120</v>
      </c>
      <c r="F12" s="25"/>
      <c r="G12" s="21" t="s">
        <v>85</v>
      </c>
      <c r="H12" s="11" t="s">
        <v>120</v>
      </c>
      <c r="I12" s="24" t="s">
        <v>13</v>
      </c>
    </row>
    <row r="13" spans="1:10" ht="18" customHeight="1" x14ac:dyDescent="0.2">
      <c r="B13" s="21">
        <v>1</v>
      </c>
      <c r="C13" s="281"/>
      <c r="D13" s="107">
        <f>C13/365.25</f>
        <v>0</v>
      </c>
      <c r="F13" s="92"/>
      <c r="G13" s="21">
        <v>1</v>
      </c>
      <c r="H13" s="282"/>
      <c r="I13" s="107">
        <f>H13*365.25</f>
        <v>0</v>
      </c>
    </row>
    <row r="14" spans="1:10" ht="18" customHeight="1" x14ac:dyDescent="0.2">
      <c r="B14" s="21">
        <v>2</v>
      </c>
      <c r="C14" s="281"/>
      <c r="D14" s="107">
        <f>C14/365.25</f>
        <v>0</v>
      </c>
      <c r="F14" s="92"/>
      <c r="G14" s="21">
        <v>2</v>
      </c>
      <c r="H14" s="282"/>
      <c r="I14" s="107">
        <f>H14*365.25</f>
        <v>0</v>
      </c>
    </row>
    <row r="15" spans="1:10" ht="18" customHeight="1" x14ac:dyDescent="0.2">
      <c r="B15" s="21">
        <v>3</v>
      </c>
      <c r="C15" s="281"/>
      <c r="D15" s="107">
        <f>C15/365.25</f>
        <v>0</v>
      </c>
      <c r="F15" s="92"/>
      <c r="G15" s="21">
        <v>3</v>
      </c>
      <c r="H15" s="283"/>
      <c r="I15" s="107">
        <f>H15*365.25</f>
        <v>0</v>
      </c>
    </row>
    <row r="16" spans="1:10" ht="18" customHeight="1" x14ac:dyDescent="0.2">
      <c r="B16" s="21">
        <v>4</v>
      </c>
      <c r="C16" s="281"/>
      <c r="D16" s="107">
        <f>C16/365.25</f>
        <v>0</v>
      </c>
      <c r="F16" s="92"/>
      <c r="G16" s="21">
        <v>4</v>
      </c>
      <c r="H16" s="283"/>
      <c r="I16" s="107">
        <f>H16*365.25</f>
        <v>0</v>
      </c>
    </row>
    <row r="17" spans="1:10" ht="18" customHeight="1" x14ac:dyDescent="0.2">
      <c r="B17" s="21">
        <v>5</v>
      </c>
      <c r="C17" s="281"/>
      <c r="D17" s="107">
        <f>C17/365.25</f>
        <v>0</v>
      </c>
      <c r="F17" s="92"/>
      <c r="G17" s="21">
        <v>5</v>
      </c>
      <c r="H17" s="283"/>
      <c r="I17" s="107">
        <f>H17*365.25</f>
        <v>0</v>
      </c>
    </row>
    <row r="18" spans="1:10" ht="14.1" customHeight="1" x14ac:dyDescent="0.2">
      <c r="C18" s="94"/>
      <c r="D18" s="93"/>
      <c r="E18" s="95" t="s">
        <v>140</v>
      </c>
      <c r="H18" s="93"/>
      <c r="I18" s="276"/>
      <c r="J18" s="95" t="s">
        <v>140</v>
      </c>
    </row>
    <row r="19" spans="1:10" ht="18" customHeight="1" x14ac:dyDescent="0.2">
      <c r="B19" s="26" t="s">
        <v>9</v>
      </c>
      <c r="C19" s="165">
        <f>SUM(C13:C17)</f>
        <v>0</v>
      </c>
      <c r="D19" s="61">
        <f>SUM(D13:D17)</f>
        <v>0</v>
      </c>
      <c r="E19" s="95" t="e">
        <f>C19/(G5*365.25)</f>
        <v>#DIV/0!</v>
      </c>
      <c r="G19" s="26" t="s">
        <v>9</v>
      </c>
      <c r="H19" s="61">
        <f>SUM(H13:H17)</f>
        <v>0</v>
      </c>
      <c r="I19" s="61">
        <f>SUM(I13:I17)</f>
        <v>0</v>
      </c>
      <c r="J19" s="95" t="e">
        <f>I19/(G5*365.25)</f>
        <v>#DIV/0!</v>
      </c>
    </row>
    <row r="20" spans="1:10" ht="20.100000000000001" customHeight="1" x14ac:dyDescent="0.2">
      <c r="D20" s="92"/>
      <c r="E20" s="2"/>
      <c r="F20" s="2"/>
      <c r="G20" s="2"/>
      <c r="H20" s="2"/>
      <c r="I20" s="92"/>
    </row>
    <row r="21" spans="1:10" ht="20.100000000000001" customHeight="1" x14ac:dyDescent="0.2">
      <c r="C21" s="26"/>
      <c r="D21" s="25"/>
      <c r="E21" s="23"/>
      <c r="F21" s="2"/>
      <c r="G21" s="2"/>
      <c r="H21" s="2"/>
      <c r="I21" s="2"/>
    </row>
    <row r="22" spans="1:10" ht="20.100000000000001" customHeight="1" x14ac:dyDescent="0.25">
      <c r="A22" s="145" t="s">
        <v>188</v>
      </c>
      <c r="B22" s="1"/>
      <c r="C22" s="1"/>
    </row>
    <row r="23" spans="1:10" ht="20.100000000000001" customHeight="1" x14ac:dyDescent="0.2">
      <c r="D23" s="4"/>
    </row>
    <row r="24" spans="1:10" ht="15.95" customHeight="1" x14ac:dyDescent="0.2">
      <c r="A24" s="15" t="s">
        <v>119</v>
      </c>
      <c r="B24" s="15" t="s">
        <v>180</v>
      </c>
      <c r="C24" s="15"/>
      <c r="D24" s="101"/>
      <c r="E24" s="96"/>
      <c r="F24" s="14"/>
    </row>
    <row r="25" spans="1:10" ht="15.95" customHeight="1" x14ac:dyDescent="0.2">
      <c r="B25" s="15"/>
      <c r="C25" s="15"/>
      <c r="D25" s="101"/>
      <c r="E25" s="96"/>
      <c r="F25" s="14"/>
    </row>
    <row r="26" spans="1:10" ht="15.95" customHeight="1" x14ac:dyDescent="0.2">
      <c r="A26" s="15"/>
      <c r="B26" s="15" t="s">
        <v>182</v>
      </c>
      <c r="C26" s="21" t="s">
        <v>85</v>
      </c>
      <c r="D26" s="152" t="s">
        <v>143</v>
      </c>
      <c r="E26" s="153" t="s">
        <v>141</v>
      </c>
      <c r="F26" s="154" t="s">
        <v>142</v>
      </c>
      <c r="G26" s="15"/>
    </row>
    <row r="27" spans="1:10" ht="15.95" customHeight="1" x14ac:dyDescent="0.2">
      <c r="A27" s="98"/>
      <c r="C27" s="21">
        <v>1</v>
      </c>
      <c r="D27" s="147">
        <f>H13</f>
        <v>0</v>
      </c>
      <c r="E27" s="99">
        <v>11.67</v>
      </c>
      <c r="F27" s="355">
        <f>D27/E27</f>
        <v>0</v>
      </c>
      <c r="G27" s="355"/>
    </row>
    <row r="28" spans="1:10" ht="15.95" customHeight="1" x14ac:dyDescent="0.2">
      <c r="C28" s="21">
        <v>2</v>
      </c>
      <c r="D28" s="147">
        <f>H14</f>
        <v>0</v>
      </c>
      <c r="E28" s="99">
        <v>7.81</v>
      </c>
      <c r="F28" s="355">
        <f>D28/E28</f>
        <v>0</v>
      </c>
      <c r="G28" s="355"/>
    </row>
    <row r="29" spans="1:10" ht="15.95" customHeight="1" x14ac:dyDescent="0.2">
      <c r="C29" s="21">
        <v>3</v>
      </c>
      <c r="D29" s="147">
        <f>H15</f>
        <v>0</v>
      </c>
      <c r="E29" s="99">
        <v>5.24</v>
      </c>
      <c r="F29" s="355">
        <f>D29/E29</f>
        <v>0</v>
      </c>
      <c r="G29" s="355"/>
    </row>
    <row r="30" spans="1:10" ht="15.95" customHeight="1" x14ac:dyDescent="0.2">
      <c r="C30" s="21">
        <v>4</v>
      </c>
      <c r="D30" s="147">
        <f>H16</f>
        <v>0</v>
      </c>
      <c r="E30" s="99">
        <v>3.36</v>
      </c>
      <c r="F30" s="355">
        <f>D30/E30</f>
        <v>0</v>
      </c>
      <c r="G30" s="355"/>
    </row>
    <row r="31" spans="1:10" ht="15.95" customHeight="1" x14ac:dyDescent="0.2">
      <c r="C31" s="21">
        <v>5</v>
      </c>
      <c r="D31" s="147">
        <f>H17</f>
        <v>0</v>
      </c>
      <c r="E31" s="99">
        <v>2.36</v>
      </c>
      <c r="F31" s="355">
        <f>D31/E31</f>
        <v>0</v>
      </c>
      <c r="G31" s="355"/>
    </row>
    <row r="32" spans="1:10" ht="15.95" customHeight="1" x14ac:dyDescent="0.2">
      <c r="D32" s="102"/>
      <c r="E32" s="100" t="s">
        <v>97</v>
      </c>
      <c r="F32" s="22"/>
    </row>
    <row r="33" spans="1:10" ht="15.95" customHeight="1" x14ac:dyDescent="0.2">
      <c r="C33" s="21" t="s">
        <v>9</v>
      </c>
      <c r="D33" s="158">
        <f>SUM(D27:D31)</f>
        <v>0</v>
      </c>
      <c r="E33" s="157" t="e">
        <f>D33/F33</f>
        <v>#DIV/0!</v>
      </c>
      <c r="F33" s="357">
        <f>SUM(F27:F31)</f>
        <v>0</v>
      </c>
      <c r="G33" s="357"/>
    </row>
    <row r="34" spans="1:10" ht="15.95" customHeight="1" x14ac:dyDescent="0.2">
      <c r="C34" s="21"/>
      <c r="D34" s="148"/>
      <c r="E34" s="155" t="s">
        <v>149</v>
      </c>
      <c r="F34" s="151" t="s">
        <v>148</v>
      </c>
      <c r="G34" s="150"/>
    </row>
    <row r="35" spans="1:10" ht="12" customHeight="1" x14ac:dyDescent="0.2">
      <c r="C35" s="21"/>
      <c r="D35" s="148"/>
      <c r="E35" s="149"/>
      <c r="F35" s="151" t="s">
        <v>147</v>
      </c>
      <c r="G35" s="150"/>
    </row>
    <row r="36" spans="1:10" ht="12" customHeight="1" x14ac:dyDescent="0.2">
      <c r="C36" s="271"/>
      <c r="D36" s="148"/>
      <c r="E36" s="149"/>
      <c r="F36" s="151"/>
      <c r="G36" s="150"/>
    </row>
    <row r="37" spans="1:10" ht="12" customHeight="1" x14ac:dyDescent="0.2">
      <c r="B37" s="15" t="s">
        <v>183</v>
      </c>
      <c r="C37" s="356" t="s">
        <v>209</v>
      </c>
      <c r="D37" s="349"/>
      <c r="E37" s="99" t="e">
        <f>D33/F37</f>
        <v>#DIV/0!</v>
      </c>
      <c r="F37" s="351"/>
      <c r="G37" s="351"/>
    </row>
    <row r="38" spans="1:10" ht="12" customHeight="1" x14ac:dyDescent="0.2">
      <c r="C38" s="21"/>
      <c r="D38" s="148"/>
      <c r="E38" s="149"/>
      <c r="F38" s="151"/>
      <c r="G38" s="150"/>
    </row>
    <row r="39" spans="1:10" ht="12" customHeight="1" x14ac:dyDescent="0.2">
      <c r="C39" s="21"/>
      <c r="D39" s="148"/>
      <c r="E39" s="149"/>
      <c r="F39" s="151"/>
      <c r="G39" s="150"/>
    </row>
    <row r="40" spans="1:10" ht="12" customHeight="1" x14ac:dyDescent="0.2">
      <c r="A40" s="15" t="s">
        <v>179</v>
      </c>
      <c r="B40" s="15" t="s">
        <v>181</v>
      </c>
      <c r="C40" s="21"/>
      <c r="D40" s="269"/>
      <c r="E40" s="270"/>
      <c r="F40" s="151"/>
      <c r="G40" s="150"/>
    </row>
    <row r="41" spans="1:10" ht="15.95" customHeight="1" x14ac:dyDescent="0.2">
      <c r="D41" s="103"/>
      <c r="E41" s="100"/>
      <c r="F41" s="97"/>
    </row>
    <row r="42" spans="1:10" ht="15.95" customHeight="1" x14ac:dyDescent="0.2">
      <c r="C42" s="349" t="s">
        <v>98</v>
      </c>
      <c r="D42" s="349"/>
      <c r="E42" s="99" t="e">
        <f>D33/F42</f>
        <v>#DIV/0!</v>
      </c>
      <c r="F42" s="351"/>
      <c r="G42" s="351"/>
    </row>
    <row r="43" spans="1:10" ht="15.95" customHeight="1" x14ac:dyDescent="0.2">
      <c r="C43" s="352" t="s">
        <v>145</v>
      </c>
      <c r="D43" s="352"/>
      <c r="E43" s="99" t="e">
        <f>D33/F43</f>
        <v>#DIV/0!</v>
      </c>
      <c r="F43" s="351"/>
      <c r="G43" s="351"/>
    </row>
    <row r="44" spans="1:10" ht="15.95" customHeight="1" x14ac:dyDescent="0.2">
      <c r="C44" s="352" t="s">
        <v>146</v>
      </c>
      <c r="D44" s="352"/>
      <c r="E44" s="99" t="e">
        <f>D33/F44</f>
        <v>#DIV/0!</v>
      </c>
      <c r="F44" s="351"/>
      <c r="G44" s="351"/>
    </row>
    <row r="45" spans="1:10" ht="15.95" customHeight="1" x14ac:dyDescent="0.2">
      <c r="C45" s="349" t="s">
        <v>99</v>
      </c>
      <c r="D45" s="349"/>
      <c r="E45" s="99" t="e">
        <f>D33/F45</f>
        <v>#DIV/0!</v>
      </c>
      <c r="F45" s="351"/>
      <c r="G45" s="351"/>
    </row>
    <row r="46" spans="1:10" ht="15.95" customHeight="1" x14ac:dyDescent="0.2">
      <c r="C46" s="349"/>
      <c r="D46" s="349"/>
      <c r="E46" s="99" t="e">
        <f>D33/F46</f>
        <v>#DIV/0!</v>
      </c>
      <c r="F46" s="351"/>
      <c r="G46" s="351"/>
    </row>
    <row r="47" spans="1:10" ht="15.95" customHeight="1" x14ac:dyDescent="0.2"/>
    <row r="48" spans="1:10" ht="15.95" customHeight="1" x14ac:dyDescent="0.2">
      <c r="A48" s="350" t="s">
        <v>172</v>
      </c>
      <c r="B48" s="350"/>
      <c r="C48" s="350"/>
      <c r="D48" s="350"/>
      <c r="E48" s="350"/>
      <c r="F48" s="350"/>
      <c r="G48" s="350"/>
      <c r="H48" s="350"/>
      <c r="I48" s="350"/>
      <c r="J48" s="350"/>
    </row>
    <row r="51" spans="1:10" x14ac:dyDescent="0.2">
      <c r="A51" s="350"/>
      <c r="B51" s="350"/>
      <c r="C51" s="350"/>
      <c r="D51" s="350"/>
      <c r="E51" s="350"/>
      <c r="F51" s="350"/>
      <c r="G51" s="350"/>
      <c r="H51" s="350"/>
      <c r="I51" s="350"/>
      <c r="J51" s="350"/>
    </row>
  </sheetData>
  <sheetProtection algorithmName="SHA-512" hashValue="FCWcEz9BJG5KxiskbF5f+wvpAocdlGdM5vntV2lHJAiUENCAz5hX44KJ09lNQtGGoD/osVaF2BD5VuqQTtbW/Q==" saltValue="TgBXAyKtt1Ie1KvpStusNg==" spinCount="100000" sheet="1"/>
  <protectedRanges>
    <protectedRange sqref="F42:G46 C46 C45 F37 H13:H17 C13:C17 G5" name="Bereich1"/>
  </protectedRanges>
  <mergeCells count="22">
    <mergeCell ref="C7:D7"/>
    <mergeCell ref="E7:F7"/>
    <mergeCell ref="C43:D43"/>
    <mergeCell ref="C42:D42"/>
    <mergeCell ref="F27:G27"/>
    <mergeCell ref="F28:G28"/>
    <mergeCell ref="F29:G29"/>
    <mergeCell ref="F30:G30"/>
    <mergeCell ref="C37:D37"/>
    <mergeCell ref="F37:G37"/>
    <mergeCell ref="F31:G31"/>
    <mergeCell ref="F33:G33"/>
    <mergeCell ref="C46:D46"/>
    <mergeCell ref="A48:J48"/>
    <mergeCell ref="F42:G42"/>
    <mergeCell ref="F43:G43"/>
    <mergeCell ref="A51:J51"/>
    <mergeCell ref="F44:G44"/>
    <mergeCell ref="F45:G45"/>
    <mergeCell ref="F46:G46"/>
    <mergeCell ref="C45:D45"/>
    <mergeCell ref="C44:D44"/>
  </mergeCells>
  <phoneticPr fontId="0" type="noConversion"/>
  <pageMargins left="0.62992125984251968" right="0.35433070866141736" top="0.59055118110236227" bottom="0.39370078740157483" header="0.59055118110236227" footer="0.1574803149606299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opLeftCell="A16" zoomScaleNormal="100" workbookViewId="0">
      <selection activeCell="C48" sqref="C48"/>
    </sheetView>
  </sheetViews>
  <sheetFormatPr baseColWidth="10" defaultRowHeight="12" x14ac:dyDescent="0.2"/>
  <cols>
    <col min="1" max="1" width="20.7109375" customWidth="1"/>
    <col min="2" max="2" width="11.85546875" customWidth="1"/>
    <col min="3" max="3" width="18.85546875" customWidth="1"/>
    <col min="4" max="4" width="25.42578125" customWidth="1"/>
    <col min="6" max="6" width="15.28515625" customWidth="1"/>
  </cols>
  <sheetData>
    <row r="1" spans="1:6" ht="15" customHeight="1" x14ac:dyDescent="0.25">
      <c r="A1" s="58" t="s">
        <v>122</v>
      </c>
      <c r="B1" s="33"/>
      <c r="C1" s="34"/>
      <c r="D1" s="34"/>
      <c r="E1" s="34"/>
      <c r="F1" s="34"/>
    </row>
    <row r="2" spans="1:6" ht="15" customHeight="1" x14ac:dyDescent="0.25">
      <c r="A2" s="33"/>
      <c r="B2" s="33"/>
      <c r="C2" s="34"/>
      <c r="D2" s="34"/>
      <c r="E2" s="34"/>
      <c r="F2" s="34"/>
    </row>
    <row r="3" spans="1:6" ht="15" customHeight="1" x14ac:dyDescent="0.2">
      <c r="A3" s="19" t="s">
        <v>221</v>
      </c>
      <c r="C3" s="360">
        <f>'Antrags-Deckblatt'!E16</f>
        <v>0</v>
      </c>
      <c r="D3" s="361"/>
      <c r="E3" s="362"/>
    </row>
    <row r="4" spans="1:6" ht="15" customHeight="1" x14ac:dyDescent="0.2">
      <c r="A4" s="15"/>
      <c r="B4" s="15"/>
      <c r="C4" s="20"/>
      <c r="D4" s="34"/>
      <c r="E4" s="34"/>
      <c r="F4" s="34"/>
    </row>
    <row r="5" spans="1:6" ht="15" customHeight="1" x14ac:dyDescent="0.2">
      <c r="A5" s="15" t="s">
        <v>11</v>
      </c>
      <c r="B5" s="88">
        <f>'Antrags-Deckblatt'!C12</f>
        <v>0</v>
      </c>
      <c r="D5" s="34"/>
      <c r="E5" s="34"/>
      <c r="F5" s="34"/>
    </row>
    <row r="6" spans="1:6" ht="15" customHeight="1" thickBot="1" x14ac:dyDescent="0.3">
      <c r="A6" s="36"/>
      <c r="B6" s="36"/>
      <c r="C6" s="36"/>
      <c r="D6" s="36"/>
      <c r="E6" s="36"/>
      <c r="F6" s="36"/>
    </row>
    <row r="7" spans="1:6" ht="15" customHeight="1" thickBot="1" x14ac:dyDescent="0.3">
      <c r="A7" s="36"/>
      <c r="B7" s="36"/>
      <c r="C7" s="358" t="s">
        <v>189</v>
      </c>
      <c r="D7" s="359"/>
    </row>
    <row r="8" spans="1:6" ht="15" customHeight="1" x14ac:dyDescent="0.2">
      <c r="A8" s="45" t="s">
        <v>47</v>
      </c>
      <c r="B8" s="43"/>
      <c r="C8" s="66"/>
      <c r="D8" s="57"/>
    </row>
    <row r="9" spans="1:6" ht="15" customHeight="1" thickBot="1" x14ac:dyDescent="0.25">
      <c r="A9" s="46"/>
      <c r="B9" s="27"/>
      <c r="C9" s="52" t="s">
        <v>202</v>
      </c>
      <c r="D9" s="53" t="s">
        <v>190</v>
      </c>
    </row>
    <row r="10" spans="1:6" ht="15" customHeight="1" thickBot="1" x14ac:dyDescent="0.25">
      <c r="A10" s="47" t="s">
        <v>48</v>
      </c>
      <c r="B10" s="42"/>
      <c r="C10" s="290"/>
      <c r="D10" s="300"/>
      <c r="E10" s="278"/>
    </row>
    <row r="11" spans="1:6" ht="15" customHeight="1" thickBot="1" x14ac:dyDescent="0.25">
      <c r="A11" s="44"/>
      <c r="B11" s="44"/>
      <c r="C11" s="54"/>
      <c r="D11" s="301"/>
      <c r="E11" s="278"/>
    </row>
    <row r="12" spans="1:6" ht="15" customHeight="1" x14ac:dyDescent="0.2">
      <c r="A12" s="50" t="s">
        <v>49</v>
      </c>
      <c r="B12" s="40"/>
      <c r="C12" s="327"/>
      <c r="D12" s="328"/>
      <c r="E12" s="278"/>
    </row>
    <row r="13" spans="1:6" ht="7.5" customHeight="1" x14ac:dyDescent="0.2">
      <c r="A13" s="44"/>
      <c r="B13" s="44"/>
      <c r="C13" s="291"/>
      <c r="D13" s="326"/>
      <c r="E13" s="278"/>
    </row>
    <row r="14" spans="1:6" ht="15" customHeight="1" x14ac:dyDescent="0.2">
      <c r="A14" s="51" t="s">
        <v>121</v>
      </c>
      <c r="B14" s="38"/>
      <c r="C14" s="325"/>
      <c r="D14" s="326"/>
      <c r="E14" s="278"/>
    </row>
    <row r="15" spans="1:6" ht="15" customHeight="1" x14ac:dyDescent="0.2">
      <c r="A15" s="46" t="s">
        <v>50</v>
      </c>
      <c r="B15" s="27"/>
      <c r="C15" s="292"/>
      <c r="D15" s="302"/>
      <c r="E15" s="278"/>
    </row>
    <row r="16" spans="1:6" ht="15" customHeight="1" x14ac:dyDescent="0.2">
      <c r="A16" s="41" t="s">
        <v>51</v>
      </c>
      <c r="B16" s="30"/>
      <c r="C16" s="293"/>
      <c r="D16" s="302"/>
      <c r="E16" s="278"/>
    </row>
    <row r="17" spans="1:8" ht="15" customHeight="1" x14ac:dyDescent="0.2">
      <c r="A17" s="46" t="s">
        <v>52</v>
      </c>
      <c r="B17" s="27"/>
      <c r="C17" s="293"/>
      <c r="D17" s="302"/>
      <c r="E17" s="278"/>
    </row>
    <row r="18" spans="1:8" ht="15" customHeight="1" x14ac:dyDescent="0.2">
      <c r="A18" s="46" t="s">
        <v>53</v>
      </c>
      <c r="B18" s="27"/>
      <c r="C18" s="293"/>
      <c r="D18" s="302"/>
      <c r="E18" s="278"/>
    </row>
    <row r="19" spans="1:8" ht="15" customHeight="1" x14ac:dyDescent="0.2">
      <c r="A19" s="46" t="s">
        <v>93</v>
      </c>
      <c r="B19" s="27"/>
      <c r="C19" s="293"/>
      <c r="D19" s="302"/>
      <c r="E19" s="278"/>
    </row>
    <row r="20" spans="1:8" ht="15" customHeight="1" x14ac:dyDescent="0.2">
      <c r="A20" s="46" t="s">
        <v>54</v>
      </c>
      <c r="B20" s="27"/>
      <c r="C20" s="293"/>
      <c r="D20" s="302"/>
      <c r="E20" s="278"/>
    </row>
    <row r="21" spans="1:8" ht="15" customHeight="1" x14ac:dyDescent="0.2">
      <c r="A21" s="41" t="s">
        <v>94</v>
      </c>
      <c r="B21" s="30"/>
      <c r="C21" s="292"/>
      <c r="D21" s="302"/>
      <c r="E21" s="278"/>
    </row>
    <row r="22" spans="1:8" ht="15" customHeight="1" x14ac:dyDescent="0.2">
      <c r="A22" s="46" t="s">
        <v>87</v>
      </c>
      <c r="B22" s="27"/>
      <c r="C22" s="293"/>
      <c r="D22" s="302"/>
      <c r="E22" s="278"/>
    </row>
    <row r="23" spans="1:8" ht="15" customHeight="1" x14ac:dyDescent="0.2">
      <c r="A23" s="46" t="s">
        <v>204</v>
      </c>
      <c r="B23" s="27"/>
      <c r="C23" s="293"/>
      <c r="D23" s="302"/>
      <c r="E23" s="278"/>
    </row>
    <row r="24" spans="1:8" ht="15" customHeight="1" thickBot="1" x14ac:dyDescent="0.25">
      <c r="A24" s="379" t="s">
        <v>203</v>
      </c>
      <c r="B24" s="385"/>
      <c r="C24" s="294"/>
      <c r="D24" s="303"/>
      <c r="E24" s="278"/>
    </row>
    <row r="25" spans="1:8" ht="15" customHeight="1" thickBot="1" x14ac:dyDescent="0.25">
      <c r="A25" s="47" t="s">
        <v>89</v>
      </c>
      <c r="B25" s="42"/>
      <c r="C25" s="284">
        <f>SUM(C12:C24)</f>
        <v>0</v>
      </c>
      <c r="D25" s="304">
        <f>SUM(D12:D24)</f>
        <v>0</v>
      </c>
      <c r="E25" s="278"/>
    </row>
    <row r="26" spans="1:8" ht="15" customHeight="1" x14ac:dyDescent="0.2">
      <c r="A26" s="51" t="s">
        <v>86</v>
      </c>
      <c r="B26" s="30"/>
      <c r="C26" s="285"/>
      <c r="D26" s="305"/>
      <c r="E26" s="278"/>
    </row>
    <row r="27" spans="1:8" ht="15" customHeight="1" x14ac:dyDescent="0.2">
      <c r="A27" s="41" t="s">
        <v>76</v>
      </c>
      <c r="B27" s="30"/>
      <c r="C27" s="55"/>
      <c r="D27" s="306"/>
      <c r="E27" s="278"/>
    </row>
    <row r="28" spans="1:8" ht="15" customHeight="1" x14ac:dyDescent="0.2">
      <c r="A28" s="41" t="s">
        <v>75</v>
      </c>
      <c r="B28" s="30"/>
      <c r="C28" s="55"/>
      <c r="D28" s="307"/>
      <c r="E28" s="278"/>
    </row>
    <row r="29" spans="1:8" ht="15" customHeight="1" thickBot="1" x14ac:dyDescent="0.25">
      <c r="A29" s="41" t="s">
        <v>74</v>
      </c>
      <c r="B29" s="30"/>
      <c r="C29" s="277"/>
      <c r="D29" s="308"/>
      <c r="E29" s="278"/>
    </row>
    <row r="30" spans="1:8" ht="15" customHeight="1" thickBot="1" x14ac:dyDescent="0.25">
      <c r="A30" s="47" t="s">
        <v>88</v>
      </c>
      <c r="B30" s="31"/>
      <c r="C30" s="86">
        <f>SUM(C27:C29)</f>
        <v>0</v>
      </c>
      <c r="D30" s="309">
        <f>SUM(D27:D29)</f>
        <v>0</v>
      </c>
      <c r="E30" s="278"/>
    </row>
    <row r="31" spans="1:8" ht="15" customHeight="1" x14ac:dyDescent="0.2">
      <c r="A31" s="50" t="s">
        <v>55</v>
      </c>
      <c r="B31" s="40"/>
      <c r="C31" s="286"/>
      <c r="D31" s="310"/>
      <c r="E31" s="278"/>
    </row>
    <row r="32" spans="1:8" ht="15" customHeight="1" x14ac:dyDescent="0.2">
      <c r="A32" s="41" t="s">
        <v>56</v>
      </c>
      <c r="B32" s="30"/>
      <c r="C32" s="55"/>
      <c r="D32" s="311"/>
      <c r="E32" s="278"/>
      <c r="H32" s="289"/>
    </row>
    <row r="33" spans="1:5" ht="15" customHeight="1" x14ac:dyDescent="0.2">
      <c r="A33" s="41" t="s">
        <v>57</v>
      </c>
      <c r="B33" s="30"/>
      <c r="C33" s="55"/>
      <c r="D33" s="311"/>
      <c r="E33" s="278"/>
    </row>
    <row r="34" spans="1:5" ht="15" customHeight="1" x14ac:dyDescent="0.2">
      <c r="A34" s="41" t="s">
        <v>58</v>
      </c>
      <c r="B34" s="30"/>
      <c r="C34" s="55"/>
      <c r="D34" s="311"/>
      <c r="E34" s="278"/>
    </row>
    <row r="35" spans="1:5" ht="15" customHeight="1" x14ac:dyDescent="0.2">
      <c r="A35" s="41" t="s">
        <v>59</v>
      </c>
      <c r="B35" s="30"/>
      <c r="C35" s="55"/>
      <c r="D35" s="311"/>
      <c r="E35" s="278"/>
    </row>
    <row r="36" spans="1:5" ht="15" customHeight="1" thickBot="1" x14ac:dyDescent="0.25">
      <c r="A36" s="379" t="s">
        <v>60</v>
      </c>
      <c r="B36" s="385"/>
      <c r="C36" s="85"/>
      <c r="D36" s="312"/>
      <c r="E36" s="278"/>
    </row>
    <row r="37" spans="1:5" ht="15" customHeight="1" thickBot="1" x14ac:dyDescent="0.25">
      <c r="A37" s="47" t="s">
        <v>61</v>
      </c>
      <c r="B37" s="42"/>
      <c r="C37" s="87">
        <f>SUM(C32:C36)</f>
        <v>0</v>
      </c>
      <c r="D37" s="313">
        <f>SUM(D32:D36)</f>
        <v>0</v>
      </c>
      <c r="E37" s="278"/>
    </row>
    <row r="38" spans="1:5" ht="15" customHeight="1" x14ac:dyDescent="0.2">
      <c r="A38" s="50" t="s">
        <v>205</v>
      </c>
      <c r="B38" s="40"/>
      <c r="C38" s="287"/>
      <c r="D38" s="314"/>
      <c r="E38" s="278"/>
    </row>
    <row r="39" spans="1:5" ht="15" customHeight="1" x14ac:dyDescent="0.2">
      <c r="A39" s="46" t="s">
        <v>212</v>
      </c>
      <c r="B39" s="27"/>
      <c r="C39" s="55"/>
      <c r="D39" s="307"/>
      <c r="E39" s="278"/>
    </row>
    <row r="40" spans="1:5" ht="15" customHeight="1" thickBot="1" x14ac:dyDescent="0.25">
      <c r="A40" s="41" t="s">
        <v>206</v>
      </c>
      <c r="B40" s="30"/>
      <c r="C40" s="55"/>
      <c r="D40" s="311"/>
      <c r="E40" s="278"/>
    </row>
    <row r="41" spans="1:5" ht="15" customHeight="1" thickBot="1" x14ac:dyDescent="0.25">
      <c r="A41" s="47" t="s">
        <v>62</v>
      </c>
      <c r="B41" s="42"/>
      <c r="C41" s="87">
        <f>SUM(C39:C40)</f>
        <v>0</v>
      </c>
      <c r="D41" s="304">
        <f>SUM(D39:D40)</f>
        <v>0</v>
      </c>
      <c r="E41" s="278"/>
    </row>
    <row r="42" spans="1:5" ht="15" customHeight="1" x14ac:dyDescent="0.2">
      <c r="A42" s="51" t="s">
        <v>63</v>
      </c>
      <c r="B42" s="38"/>
      <c r="C42" s="329"/>
      <c r="D42" s="330"/>
      <c r="E42" s="278"/>
    </row>
    <row r="43" spans="1:5" ht="15" customHeight="1" x14ac:dyDescent="0.2">
      <c r="A43" s="46" t="s">
        <v>64</v>
      </c>
      <c r="B43" s="27"/>
      <c r="C43" s="295"/>
      <c r="D43" s="302">
        <f>+C43*E43</f>
        <v>0</v>
      </c>
      <c r="E43" s="278"/>
    </row>
    <row r="44" spans="1:5" ht="15" customHeight="1" thickBot="1" x14ac:dyDescent="0.25">
      <c r="A44" s="46" t="s">
        <v>65</v>
      </c>
      <c r="B44" s="27"/>
      <c r="C44" s="296"/>
      <c r="D44" s="303">
        <v>0</v>
      </c>
      <c r="E44" s="278"/>
    </row>
    <row r="45" spans="1:5" ht="15" customHeight="1" thickBot="1" x14ac:dyDescent="0.25">
      <c r="A45" s="47" t="s">
        <v>66</v>
      </c>
      <c r="B45" s="42"/>
      <c r="C45" s="284">
        <f>SUM(C43:C44)</f>
        <v>0</v>
      </c>
      <c r="D45" s="304">
        <f>SUM(D42:D44)</f>
        <v>0</v>
      </c>
      <c r="E45" s="278"/>
    </row>
    <row r="46" spans="1:5" ht="15" customHeight="1" thickBot="1" x14ac:dyDescent="0.25">
      <c r="A46" s="45" t="s">
        <v>67</v>
      </c>
      <c r="B46" s="43"/>
      <c r="C46" s="56"/>
      <c r="D46" s="310"/>
      <c r="E46" s="278"/>
    </row>
    <row r="47" spans="1:5" ht="15" customHeight="1" x14ac:dyDescent="0.2">
      <c r="A47" s="46" t="s">
        <v>68</v>
      </c>
      <c r="B47" s="27"/>
      <c r="C47" s="288"/>
      <c r="D47" s="315">
        <f>+C47*E47</f>
        <v>0</v>
      </c>
      <c r="E47" s="278"/>
    </row>
    <row r="48" spans="1:5" ht="15" customHeight="1" thickBot="1" x14ac:dyDescent="0.25">
      <c r="A48" s="41" t="s">
        <v>69</v>
      </c>
      <c r="B48" s="30"/>
      <c r="C48" s="55"/>
      <c r="D48" s="312">
        <v>0</v>
      </c>
      <c r="E48" s="278"/>
    </row>
    <row r="49" spans="1:5" ht="15" customHeight="1" thickBot="1" x14ac:dyDescent="0.25">
      <c r="A49" s="47" t="s">
        <v>70</v>
      </c>
      <c r="B49" s="42"/>
      <c r="C49" s="87">
        <f>SUM(C47:C48)</f>
        <v>0</v>
      </c>
      <c r="D49" s="316">
        <f>SUM(D47:D48)</f>
        <v>0</v>
      </c>
      <c r="E49" s="278"/>
    </row>
    <row r="50" spans="1:5" ht="15" customHeight="1" thickBot="1" x14ac:dyDescent="0.25">
      <c r="A50" s="48" t="s">
        <v>71</v>
      </c>
      <c r="B50" s="39"/>
      <c r="C50" s="87">
        <f>C10+C25+C30+C37+C41+C45+C49</f>
        <v>0</v>
      </c>
      <c r="D50" s="316">
        <f>D10+D25+D30+D37+D41+D45+D49</f>
        <v>0</v>
      </c>
      <c r="E50" s="278"/>
    </row>
    <row r="54" spans="1:5" x14ac:dyDescent="0.2">
      <c r="C54" s="11" t="s">
        <v>171</v>
      </c>
    </row>
  </sheetData>
  <sheetProtection algorithmName="SHA-512" hashValue="0nSGChHd5eT3Qkfanu+zAZBmb32gXQ9H9hRMFZmZnjniST/kO5foWkaMT9OcU+Guz8eVyWkuBkvtMdWHrFvSkA==" saltValue="UanmfRwDGgOiLw/+UhkJKg==" spinCount="100000" sheet="1"/>
  <protectedRanges>
    <protectedRange sqref="A24:B24 A36:B36" name="Bereich2"/>
    <protectedRange sqref="C47:D48 C44 C43 D43 D44 C40 C39 D39 D40 C36 C35 C34 C33 C32 D35 D35 D34 D33 D32 D36 D29 D28 D27 C29 C28 C27 C24 D24 C23 D23 D22 C22 C21 D21 D20 C20 C19 D19 D18 C18 C17 D17 C16 C16 D16 C15 D15 C12 D12 C10 D10" name="Bereich1"/>
  </protectedRanges>
  <mergeCells count="2">
    <mergeCell ref="C7:D7"/>
    <mergeCell ref="C3:E3"/>
  </mergeCells>
  <phoneticPr fontId="0" type="noConversion"/>
  <pageMargins left="1.28" right="0.39370078740157483" top="0.82" bottom="0.23" header="0.4" footer="0.17"/>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topLeftCell="A43" zoomScaleNormal="82" zoomScaleSheetLayoutView="100" workbookViewId="0">
      <selection activeCell="R18" sqref="R18"/>
    </sheetView>
  </sheetViews>
  <sheetFormatPr baseColWidth="10" defaultRowHeight="12" x14ac:dyDescent="0.2"/>
  <cols>
    <col min="2" max="2" width="17" customWidth="1"/>
    <col min="3" max="3" width="12.7109375" customWidth="1"/>
    <col min="4" max="4" width="7.140625" customWidth="1"/>
    <col min="5" max="5" width="15.5703125" bestFit="1" customWidth="1"/>
    <col min="6" max="6" width="6.85546875" customWidth="1"/>
    <col min="7" max="7" width="10.5703125" bestFit="1" customWidth="1"/>
    <col min="8" max="8" width="5.7109375" customWidth="1"/>
    <col min="9" max="9" width="12.28515625" customWidth="1"/>
    <col min="10" max="10" width="5" customWidth="1"/>
    <col min="11" max="11" width="10.28515625" bestFit="1" customWidth="1"/>
    <col min="12" max="12" width="5.7109375" customWidth="1"/>
    <col min="13" max="13" width="10.140625" customWidth="1"/>
    <col min="14" max="14" width="15.140625" customWidth="1"/>
    <col min="15" max="15" width="10.7109375" customWidth="1"/>
    <col min="16" max="16" width="11.5703125" customWidth="1"/>
    <col min="17" max="17" width="13.7109375" customWidth="1"/>
  </cols>
  <sheetData>
    <row r="1" spans="1:15" ht="15" x14ac:dyDescent="0.25">
      <c r="A1" s="145" t="s">
        <v>90</v>
      </c>
    </row>
    <row r="2" spans="1:15" ht="9.75" customHeight="1" x14ac:dyDescent="0.2"/>
    <row r="3" spans="1:15" ht="15.95" customHeight="1" x14ac:dyDescent="0.2">
      <c r="A3" s="19" t="s">
        <v>221</v>
      </c>
      <c r="C3" s="367" t="str">
        <f>IF('Antrags-Deckblatt'!E16="","",'Antrags-Deckblatt'!E16)</f>
        <v/>
      </c>
      <c r="D3" s="368"/>
      <c r="E3" s="368"/>
      <c r="F3" s="368"/>
      <c r="G3" s="368"/>
      <c r="H3" s="369"/>
      <c r="I3" s="69"/>
    </row>
    <row r="4" spans="1:15" ht="15.95" customHeight="1" x14ac:dyDescent="0.2">
      <c r="A4" s="19"/>
      <c r="C4" s="69"/>
      <c r="D4" s="69"/>
      <c r="E4" s="69"/>
      <c r="F4" s="69"/>
      <c r="G4" s="69"/>
      <c r="H4" s="69"/>
      <c r="I4" s="69"/>
    </row>
    <row r="5" spans="1:15" ht="14.1" customHeight="1" x14ac:dyDescent="0.2">
      <c r="A5" s="15"/>
      <c r="B5" s="15"/>
      <c r="C5" s="20"/>
      <c r="D5" s="34"/>
      <c r="E5" s="65"/>
      <c r="F5" s="213" t="s">
        <v>156</v>
      </c>
      <c r="G5" s="214" t="s">
        <v>155</v>
      </c>
    </row>
    <row r="6" spans="1:15" ht="15.95" customHeight="1" x14ac:dyDescent="0.2">
      <c r="A6" s="15" t="s">
        <v>11</v>
      </c>
      <c r="C6" s="37" t="str">
        <f>IF('Antrags-Deckblatt'!C12="","",'Antrags-Deckblatt'!C12)</f>
        <v/>
      </c>
      <c r="D6" s="34"/>
      <c r="E6" s="215" t="s">
        <v>154</v>
      </c>
      <c r="F6" s="216">
        <f>'Kalkulierte Auslastung'!H19</f>
        <v>0</v>
      </c>
      <c r="G6" s="217">
        <f>'Kalkulierte Auslastung'!I19</f>
        <v>0</v>
      </c>
      <c r="H6" s="23"/>
      <c r="I6" s="23"/>
      <c r="J6" s="23"/>
      <c r="K6" s="23"/>
      <c r="L6" s="23"/>
      <c r="M6" s="23"/>
      <c r="N6" s="164"/>
    </row>
    <row r="7" spans="1:15" ht="7.5" customHeight="1" thickBot="1" x14ac:dyDescent="0.25">
      <c r="A7" s="15"/>
      <c r="C7" s="63"/>
      <c r="D7" s="34"/>
      <c r="E7" s="34"/>
      <c r="F7" s="34"/>
      <c r="G7" s="34"/>
      <c r="H7" s="23"/>
      <c r="I7" s="23"/>
      <c r="J7" s="23"/>
      <c r="K7" s="23"/>
      <c r="L7" s="23"/>
      <c r="M7" s="23"/>
    </row>
    <row r="8" spans="1:15" ht="13.5" thickBot="1" x14ac:dyDescent="0.25">
      <c r="A8" s="2"/>
      <c r="B8" s="27"/>
      <c r="C8" s="27"/>
      <c r="D8" s="27"/>
      <c r="E8" s="2"/>
      <c r="F8" s="2"/>
      <c r="G8" s="2"/>
      <c r="H8" s="370" t="s">
        <v>104</v>
      </c>
      <c r="I8" s="371"/>
      <c r="J8" s="371"/>
      <c r="K8" s="372"/>
      <c r="L8" s="113"/>
      <c r="M8" s="113"/>
      <c r="N8" s="2"/>
      <c r="O8" s="28"/>
    </row>
    <row r="9" spans="1:15" ht="24" customHeight="1" thickBot="1" x14ac:dyDescent="0.3">
      <c r="A9" s="74" t="s">
        <v>14</v>
      </c>
      <c r="B9" s="29"/>
      <c r="C9" s="29"/>
      <c r="D9" s="29"/>
      <c r="E9" s="75" t="s">
        <v>15</v>
      </c>
      <c r="F9" s="377" t="s">
        <v>152</v>
      </c>
      <c r="G9" s="378"/>
      <c r="H9" s="363" t="s">
        <v>123</v>
      </c>
      <c r="I9" s="364"/>
      <c r="J9" s="375" t="s">
        <v>124</v>
      </c>
      <c r="K9" s="364"/>
      <c r="L9" s="363" t="s">
        <v>151</v>
      </c>
      <c r="M9" s="364"/>
      <c r="N9" s="134" t="s">
        <v>153</v>
      </c>
      <c r="O9" s="365" t="s">
        <v>157</v>
      </c>
    </row>
    <row r="10" spans="1:15" ht="12.75" thickBot="1" x14ac:dyDescent="0.25">
      <c r="A10" s="47" t="s">
        <v>201</v>
      </c>
      <c r="B10" s="29"/>
      <c r="C10" s="29"/>
      <c r="D10" s="29"/>
      <c r="E10" s="75" t="s">
        <v>105</v>
      </c>
      <c r="F10" s="132" t="s">
        <v>12</v>
      </c>
      <c r="G10" s="133" t="s">
        <v>16</v>
      </c>
      <c r="H10" s="129" t="s">
        <v>12</v>
      </c>
      <c r="I10" s="130" t="s">
        <v>16</v>
      </c>
      <c r="J10" s="119" t="s">
        <v>12</v>
      </c>
      <c r="K10" s="130" t="s">
        <v>16</v>
      </c>
      <c r="L10" s="136" t="s">
        <v>12</v>
      </c>
      <c r="M10" s="130" t="s">
        <v>16</v>
      </c>
      <c r="N10" s="135"/>
      <c r="O10" s="366"/>
    </row>
    <row r="11" spans="1:15" x14ac:dyDescent="0.2">
      <c r="A11" s="79" t="s">
        <v>17</v>
      </c>
      <c r="B11" s="77"/>
      <c r="C11" s="77"/>
      <c r="D11" s="77"/>
      <c r="E11" s="202">
        <f>+Personalbogen!D10</f>
        <v>0</v>
      </c>
      <c r="F11" s="125">
        <v>0.5</v>
      </c>
      <c r="G11" s="160">
        <f>E11*F11</f>
        <v>0</v>
      </c>
      <c r="H11" s="117"/>
      <c r="I11" s="163">
        <f>E11*H11</f>
        <v>0</v>
      </c>
      <c r="J11" s="120">
        <v>0.5</v>
      </c>
      <c r="K11" s="161">
        <f>E11*J11</f>
        <v>0</v>
      </c>
      <c r="L11" s="218"/>
      <c r="M11" s="160"/>
      <c r="N11" s="186">
        <v>0</v>
      </c>
      <c r="O11" s="168" t="e">
        <f>E11/$G$6</f>
        <v>#DIV/0!</v>
      </c>
    </row>
    <row r="12" spans="1:15" x14ac:dyDescent="0.2">
      <c r="A12" s="41" t="s">
        <v>207</v>
      </c>
      <c r="B12" s="27"/>
      <c r="C12" s="27"/>
      <c r="D12" s="27"/>
      <c r="E12" s="203">
        <f>+Personalbogen!D25+Personalbogen!D37</f>
        <v>0</v>
      </c>
      <c r="F12" s="118"/>
      <c r="G12" s="161">
        <f>E12*F12</f>
        <v>0</v>
      </c>
      <c r="H12" s="118">
        <v>1</v>
      </c>
      <c r="I12" s="161">
        <f>E12*H12</f>
        <v>0</v>
      </c>
      <c r="J12" s="121"/>
      <c r="K12" s="161">
        <f>E12*J12</f>
        <v>0</v>
      </c>
      <c r="L12" s="218"/>
      <c r="M12" s="160"/>
      <c r="N12" s="188">
        <v>0</v>
      </c>
      <c r="O12" s="168" t="e">
        <f>E12/$G$6</f>
        <v>#DIV/0!</v>
      </c>
    </row>
    <row r="13" spans="1:15" x14ac:dyDescent="0.2">
      <c r="A13" s="41" t="s">
        <v>199</v>
      </c>
      <c r="B13" s="27"/>
      <c r="C13" s="27"/>
      <c r="D13" s="27"/>
      <c r="E13" s="203">
        <f>+Personalbogen!D30</f>
        <v>0</v>
      </c>
      <c r="F13" s="118"/>
      <c r="G13" s="161"/>
      <c r="H13" s="118"/>
      <c r="I13" s="161"/>
      <c r="J13" s="121"/>
      <c r="K13" s="161">
        <f>E13*J13</f>
        <v>0</v>
      </c>
      <c r="L13" s="121">
        <v>1</v>
      </c>
      <c r="M13" s="160">
        <f>L13*E13</f>
        <v>0</v>
      </c>
      <c r="N13" s="188"/>
      <c r="O13" s="168" t="e">
        <f>E13/$G$6</f>
        <v>#DIV/0!</v>
      </c>
    </row>
    <row r="14" spans="1:15" x14ac:dyDescent="0.2">
      <c r="A14" s="41" t="s">
        <v>213</v>
      </c>
      <c r="B14" s="27"/>
      <c r="C14" s="27"/>
      <c r="D14" s="27"/>
      <c r="E14" s="203">
        <f>+Personalbogen!D41+Personalbogen!D45</f>
        <v>0</v>
      </c>
      <c r="F14" s="118">
        <v>0.5</v>
      </c>
      <c r="G14" s="161">
        <f>E14*F14</f>
        <v>0</v>
      </c>
      <c r="H14" s="118"/>
      <c r="I14" s="161">
        <f>E14*H14</f>
        <v>0</v>
      </c>
      <c r="J14" s="121">
        <v>0.5</v>
      </c>
      <c r="K14" s="161">
        <f>E14*J14</f>
        <v>0</v>
      </c>
      <c r="L14" s="137"/>
      <c r="M14" s="160"/>
      <c r="N14" s="188">
        <v>0</v>
      </c>
      <c r="O14" s="168" t="e">
        <f>E14/$G$6</f>
        <v>#DIV/0!</v>
      </c>
    </row>
    <row r="15" spans="1:15" ht="12.75" thickBot="1" x14ac:dyDescent="0.25">
      <c r="A15" s="41" t="s">
        <v>192</v>
      </c>
      <c r="B15" s="27"/>
      <c r="C15" s="27"/>
      <c r="D15" s="27"/>
      <c r="E15" s="204">
        <f>+Personalbogen!D49</f>
        <v>0</v>
      </c>
      <c r="F15" s="118">
        <v>0.5</v>
      </c>
      <c r="G15" s="161">
        <f>E15*F15</f>
        <v>0</v>
      </c>
      <c r="H15" s="118"/>
      <c r="I15" s="161">
        <f>E15*H15</f>
        <v>0</v>
      </c>
      <c r="J15" s="121">
        <v>0.5</v>
      </c>
      <c r="K15" s="161">
        <f>E15*J15</f>
        <v>0</v>
      </c>
      <c r="L15" s="137"/>
      <c r="M15" s="160"/>
      <c r="N15" s="188">
        <v>0</v>
      </c>
      <c r="O15" s="168" t="e">
        <f>E15/$G$6</f>
        <v>#DIV/0!</v>
      </c>
    </row>
    <row r="16" spans="1:15" ht="12.75" thickBot="1" x14ac:dyDescent="0.25">
      <c r="A16" s="47" t="s">
        <v>18</v>
      </c>
      <c r="B16" s="29"/>
      <c r="C16" s="29"/>
      <c r="D16" s="29"/>
      <c r="E16" s="206">
        <f>SUM(E11:E15)</f>
        <v>0</v>
      </c>
      <c r="F16" s="116"/>
      <c r="G16" s="162">
        <f>SUM(G11:G15)</f>
        <v>0</v>
      </c>
      <c r="H16" s="116"/>
      <c r="I16" s="162">
        <f>SUM(I11:I15)</f>
        <v>0</v>
      </c>
      <c r="J16" s="122"/>
      <c r="K16" s="162">
        <f>SUM(K11:K15)</f>
        <v>0</v>
      </c>
      <c r="L16" s="138"/>
      <c r="M16" s="162">
        <f>SUM(M11:M15)</f>
        <v>0</v>
      </c>
      <c r="N16" s="194">
        <v>0</v>
      </c>
      <c r="O16" s="170" t="e">
        <f>SUM(O11:O15)</f>
        <v>#DIV/0!</v>
      </c>
    </row>
    <row r="17" spans="1:15" ht="12.75" thickBot="1" x14ac:dyDescent="0.25">
      <c r="A17" s="47" t="s">
        <v>19</v>
      </c>
      <c r="B17" s="29"/>
      <c r="C17" s="29"/>
      <c r="D17" s="29"/>
      <c r="E17" s="206"/>
      <c r="F17" s="116"/>
      <c r="G17" s="126"/>
      <c r="H17" s="116"/>
      <c r="I17" s="126"/>
      <c r="J17" s="122"/>
      <c r="K17" s="126"/>
      <c r="L17" s="138"/>
      <c r="M17" s="126"/>
      <c r="N17" s="169"/>
      <c r="O17" s="170"/>
    </row>
    <row r="18" spans="1:15" x14ac:dyDescent="0.2">
      <c r="A18" s="79" t="s">
        <v>20</v>
      </c>
      <c r="B18" s="77"/>
      <c r="C18" s="77"/>
      <c r="D18" s="77"/>
      <c r="E18" s="207"/>
      <c r="F18" s="117">
        <v>1</v>
      </c>
      <c r="G18" s="163">
        <f>E18*F18</f>
        <v>0</v>
      </c>
      <c r="H18" s="172"/>
      <c r="I18" s="163">
        <f>E18*H18</f>
        <v>0</v>
      </c>
      <c r="J18" s="120">
        <v>0</v>
      </c>
      <c r="K18" s="163">
        <f>E18*J18</f>
        <v>0</v>
      </c>
      <c r="L18" s="185"/>
      <c r="M18" s="163"/>
      <c r="N18" s="186">
        <v>0</v>
      </c>
      <c r="O18" s="168" t="e">
        <f t="shared" ref="O18:O26" si="0">E18/$G$6</f>
        <v>#DIV/0!</v>
      </c>
    </row>
    <row r="19" spans="1:15" x14ac:dyDescent="0.2">
      <c r="A19" s="41" t="s">
        <v>200</v>
      </c>
      <c r="B19" s="27"/>
      <c r="C19" s="27"/>
      <c r="D19" s="72"/>
      <c r="E19" s="205"/>
      <c r="F19" s="118">
        <v>0.5</v>
      </c>
      <c r="G19" s="160">
        <f>E19*F19</f>
        <v>0</v>
      </c>
      <c r="H19" s="173"/>
      <c r="I19" s="160">
        <f>E19*H19</f>
        <v>0</v>
      </c>
      <c r="J19" s="121">
        <v>0.5</v>
      </c>
      <c r="K19" s="160">
        <f>E19*J19</f>
        <v>0</v>
      </c>
      <c r="L19" s="187"/>
      <c r="M19" s="160"/>
      <c r="N19" s="188">
        <v>0</v>
      </c>
      <c r="O19" s="168" t="e">
        <f t="shared" si="0"/>
        <v>#DIV/0!</v>
      </c>
    </row>
    <row r="20" spans="1:15" x14ac:dyDescent="0.2">
      <c r="A20" s="41" t="s">
        <v>193</v>
      </c>
      <c r="B20" s="27"/>
      <c r="C20" s="27"/>
      <c r="D20" s="27"/>
      <c r="E20" s="205"/>
      <c r="F20" s="118">
        <v>0.5</v>
      </c>
      <c r="G20" s="160">
        <f t="shared" ref="G20:G26" si="1">E20*F20</f>
        <v>0</v>
      </c>
      <c r="H20" s="173"/>
      <c r="I20" s="160">
        <f t="shared" ref="I20:I26" si="2">E20*H20</f>
        <v>0</v>
      </c>
      <c r="J20" s="121">
        <v>0.5</v>
      </c>
      <c r="K20" s="160">
        <f t="shared" ref="K20:K26" si="3">E20*J20</f>
        <v>0</v>
      </c>
      <c r="L20" s="187"/>
      <c r="M20" s="160"/>
      <c r="N20" s="188">
        <v>0</v>
      </c>
      <c r="O20" s="168" t="e">
        <f t="shared" si="0"/>
        <v>#DIV/0!</v>
      </c>
    </row>
    <row r="21" spans="1:15" x14ac:dyDescent="0.2">
      <c r="A21" s="41" t="s">
        <v>194</v>
      </c>
      <c r="B21" s="27"/>
      <c r="C21" s="27"/>
      <c r="D21" s="27"/>
      <c r="E21" s="205"/>
      <c r="F21" s="118">
        <v>0.5</v>
      </c>
      <c r="G21" s="160">
        <f t="shared" si="1"/>
        <v>0</v>
      </c>
      <c r="H21" s="173"/>
      <c r="I21" s="160">
        <f t="shared" si="2"/>
        <v>0</v>
      </c>
      <c r="J21" s="121">
        <v>0.5</v>
      </c>
      <c r="K21" s="160">
        <f t="shared" si="3"/>
        <v>0</v>
      </c>
      <c r="L21" s="187"/>
      <c r="M21" s="160"/>
      <c r="N21" s="189">
        <v>0</v>
      </c>
      <c r="O21" s="168" t="e">
        <f t="shared" si="0"/>
        <v>#DIV/0!</v>
      </c>
    </row>
    <row r="22" spans="1:15" x14ac:dyDescent="0.2">
      <c r="A22" s="41" t="s">
        <v>195</v>
      </c>
      <c r="B22" s="27"/>
      <c r="C22" s="27"/>
      <c r="D22" s="27"/>
      <c r="E22" s="205"/>
      <c r="F22" s="118">
        <v>0.5</v>
      </c>
      <c r="G22" s="160">
        <f t="shared" si="1"/>
        <v>0</v>
      </c>
      <c r="H22" s="173"/>
      <c r="I22" s="160">
        <f t="shared" si="2"/>
        <v>0</v>
      </c>
      <c r="J22" s="121">
        <v>0.5</v>
      </c>
      <c r="K22" s="160">
        <f t="shared" si="3"/>
        <v>0</v>
      </c>
      <c r="L22" s="187"/>
      <c r="M22" s="160"/>
      <c r="N22" s="188">
        <v>0</v>
      </c>
      <c r="O22" s="168" t="e">
        <f t="shared" si="0"/>
        <v>#DIV/0!</v>
      </c>
    </row>
    <row r="23" spans="1:15" x14ac:dyDescent="0.2">
      <c r="A23" s="46" t="s">
        <v>196</v>
      </c>
      <c r="B23" s="30"/>
      <c r="C23" s="27"/>
      <c r="D23" s="73"/>
      <c r="E23" s="205"/>
      <c r="F23" s="118">
        <v>0.5</v>
      </c>
      <c r="G23" s="160">
        <f t="shared" si="1"/>
        <v>0</v>
      </c>
      <c r="H23" s="173"/>
      <c r="I23" s="160">
        <f t="shared" si="2"/>
        <v>0</v>
      </c>
      <c r="J23" s="121">
        <v>0.5</v>
      </c>
      <c r="K23" s="160">
        <f t="shared" si="3"/>
        <v>0</v>
      </c>
      <c r="L23" s="187"/>
      <c r="M23" s="160"/>
      <c r="N23" s="189">
        <v>0</v>
      </c>
      <c r="O23" s="168" t="e">
        <f t="shared" si="0"/>
        <v>#DIV/0!</v>
      </c>
    </row>
    <row r="24" spans="1:15" x14ac:dyDescent="0.2">
      <c r="A24" s="46" t="s">
        <v>197</v>
      </c>
      <c r="B24" s="30"/>
      <c r="C24" s="27"/>
      <c r="D24" s="73"/>
      <c r="E24" s="205"/>
      <c r="F24" s="118">
        <v>0.5</v>
      </c>
      <c r="G24" s="160">
        <f t="shared" si="1"/>
        <v>0</v>
      </c>
      <c r="H24" s="173"/>
      <c r="I24" s="160">
        <f t="shared" si="2"/>
        <v>0</v>
      </c>
      <c r="J24" s="121">
        <v>0.5</v>
      </c>
      <c r="K24" s="160">
        <f t="shared" si="3"/>
        <v>0</v>
      </c>
      <c r="L24" s="187"/>
      <c r="M24" s="160"/>
      <c r="N24" s="188">
        <v>0</v>
      </c>
      <c r="O24" s="168" t="e">
        <f t="shared" si="0"/>
        <v>#DIV/0!</v>
      </c>
    </row>
    <row r="25" spans="1:15" x14ac:dyDescent="0.2">
      <c r="A25" s="384" t="s">
        <v>210</v>
      </c>
      <c r="B25" s="385"/>
      <c r="C25" s="380"/>
      <c r="D25" s="386"/>
      <c r="E25" s="205"/>
      <c r="F25" s="118">
        <v>0.5</v>
      </c>
      <c r="G25" s="160">
        <f t="shared" si="1"/>
        <v>0</v>
      </c>
      <c r="H25" s="173"/>
      <c r="I25" s="160">
        <f t="shared" si="2"/>
        <v>0</v>
      </c>
      <c r="J25" s="121">
        <v>0.5</v>
      </c>
      <c r="K25" s="160">
        <f t="shared" si="3"/>
        <v>0</v>
      </c>
      <c r="L25" s="187"/>
      <c r="M25" s="160"/>
      <c r="N25" s="189">
        <v>0</v>
      </c>
      <c r="O25" s="168" t="e">
        <f t="shared" si="0"/>
        <v>#DIV/0!</v>
      </c>
    </row>
    <row r="26" spans="1:15" ht="12.75" thickBot="1" x14ac:dyDescent="0.25">
      <c r="A26" s="387" t="s">
        <v>21</v>
      </c>
      <c r="B26" s="388"/>
      <c r="C26" s="383"/>
      <c r="D26" s="389"/>
      <c r="E26" s="208"/>
      <c r="F26" s="114">
        <v>0.5</v>
      </c>
      <c r="G26" s="160">
        <f t="shared" si="1"/>
        <v>0</v>
      </c>
      <c r="H26" s="174"/>
      <c r="I26" s="160">
        <f t="shared" si="2"/>
        <v>0</v>
      </c>
      <c r="J26" s="123">
        <v>0.5</v>
      </c>
      <c r="K26" s="160">
        <f t="shared" si="3"/>
        <v>0</v>
      </c>
      <c r="L26" s="190"/>
      <c r="M26" s="191"/>
      <c r="N26" s="192">
        <v>0</v>
      </c>
      <c r="O26" s="168" t="e">
        <f t="shared" si="0"/>
        <v>#DIV/0!</v>
      </c>
    </row>
    <row r="27" spans="1:15" ht="12.75" thickBot="1" x14ac:dyDescent="0.25">
      <c r="A27" s="59" t="s">
        <v>22</v>
      </c>
      <c r="B27" s="31"/>
      <c r="C27" s="29"/>
      <c r="D27" s="76"/>
      <c r="E27" s="206">
        <f>SUM(E18:E26)</f>
        <v>0</v>
      </c>
      <c r="F27" s="116"/>
      <c r="G27" s="162">
        <f>SUM(G18:G26)</f>
        <v>0</v>
      </c>
      <c r="H27" s="175"/>
      <c r="I27" s="162">
        <f>SUM(I18:I26)</f>
        <v>0</v>
      </c>
      <c r="J27" s="122"/>
      <c r="K27" s="162">
        <f>SUM(K18:K26)</f>
        <v>0</v>
      </c>
      <c r="L27" s="193"/>
      <c r="M27" s="162">
        <f>SUM(M18:M26)</f>
        <v>0</v>
      </c>
      <c r="N27" s="194">
        <v>0</v>
      </c>
      <c r="O27" s="170" t="e">
        <f>SUM(O18:O26)</f>
        <v>#DIV/0!</v>
      </c>
    </row>
    <row r="28" spans="1:15" ht="12.75" thickBot="1" x14ac:dyDescent="0.25">
      <c r="A28" s="47" t="s">
        <v>191</v>
      </c>
      <c r="B28" s="29"/>
      <c r="C28" s="29"/>
      <c r="D28" s="29"/>
      <c r="E28" s="206"/>
      <c r="F28" s="116"/>
      <c r="G28" s="162"/>
      <c r="H28" s="175"/>
      <c r="I28" s="162"/>
      <c r="J28" s="122"/>
      <c r="K28" s="162"/>
      <c r="L28" s="193"/>
      <c r="M28" s="162"/>
      <c r="N28" s="194"/>
      <c r="O28" s="170" t="str">
        <f>IF(E28&lt;=1,"",E28/Entgeltberechnung!$C$27)</f>
        <v/>
      </c>
    </row>
    <row r="29" spans="1:15" x14ac:dyDescent="0.2">
      <c r="A29" s="41" t="s">
        <v>23</v>
      </c>
      <c r="B29" s="27"/>
      <c r="C29" s="27"/>
      <c r="D29" s="27"/>
      <c r="E29" s="209"/>
      <c r="F29" s="118">
        <v>0.5</v>
      </c>
      <c r="G29" s="160">
        <f>E29*F29</f>
        <v>0</v>
      </c>
      <c r="H29" s="173"/>
      <c r="I29" s="160">
        <f>E29*H29</f>
        <v>0</v>
      </c>
      <c r="J29" s="121">
        <v>0.5</v>
      </c>
      <c r="K29" s="160">
        <f>E29*J29</f>
        <v>0</v>
      </c>
      <c r="L29" s="187"/>
      <c r="M29" s="160"/>
      <c r="N29" s="188">
        <v>0</v>
      </c>
      <c r="O29" s="168" t="e">
        <f t="shared" ref="O29:O35" si="4">E29/$G$6</f>
        <v>#DIV/0!</v>
      </c>
    </row>
    <row r="30" spans="1:15" x14ac:dyDescent="0.2">
      <c r="A30" s="41" t="s">
        <v>24</v>
      </c>
      <c r="B30" s="27"/>
      <c r="C30" s="27"/>
      <c r="D30" s="27"/>
      <c r="E30" s="205"/>
      <c r="F30" s="118">
        <v>0.5</v>
      </c>
      <c r="G30" s="160">
        <f>E30*F30</f>
        <v>0</v>
      </c>
      <c r="H30" s="173"/>
      <c r="I30" s="160">
        <f>E30*H30</f>
        <v>0</v>
      </c>
      <c r="J30" s="121">
        <v>0.5</v>
      </c>
      <c r="K30" s="160">
        <f>E30*J30</f>
        <v>0</v>
      </c>
      <c r="L30" s="187"/>
      <c r="M30" s="160"/>
      <c r="N30" s="188">
        <v>0</v>
      </c>
      <c r="O30" s="168" t="e">
        <f t="shared" si="4"/>
        <v>#DIV/0!</v>
      </c>
    </row>
    <row r="31" spans="1:15" x14ac:dyDescent="0.2">
      <c r="A31" s="41" t="s">
        <v>25</v>
      </c>
      <c r="B31" s="27"/>
      <c r="C31" s="27"/>
      <c r="D31" s="27"/>
      <c r="E31" s="205"/>
      <c r="F31" s="118">
        <v>0.5</v>
      </c>
      <c r="G31" s="160">
        <f>E31*F31</f>
        <v>0</v>
      </c>
      <c r="H31" s="173"/>
      <c r="I31" s="160">
        <f>E31*H31</f>
        <v>0</v>
      </c>
      <c r="J31" s="121">
        <v>0.5</v>
      </c>
      <c r="K31" s="160">
        <f>E31*J31</f>
        <v>0</v>
      </c>
      <c r="L31" s="187"/>
      <c r="M31" s="160"/>
      <c r="N31" s="189">
        <v>0</v>
      </c>
      <c r="O31" s="168" t="e">
        <f t="shared" si="4"/>
        <v>#DIV/0!</v>
      </c>
    </row>
    <row r="32" spans="1:15" x14ac:dyDescent="0.2">
      <c r="A32" s="41" t="s">
        <v>26</v>
      </c>
      <c r="B32" s="27"/>
      <c r="C32" s="27"/>
      <c r="D32" s="27"/>
      <c r="E32" s="210"/>
      <c r="F32" s="127"/>
      <c r="G32" s="176"/>
      <c r="H32" s="177"/>
      <c r="I32" s="176"/>
      <c r="J32" s="124"/>
      <c r="K32" s="176"/>
      <c r="L32" s="195"/>
      <c r="M32" s="176"/>
      <c r="N32" s="196"/>
      <c r="O32" s="168" t="e">
        <f t="shared" si="4"/>
        <v>#DIV/0!</v>
      </c>
    </row>
    <row r="33" spans="1:15" x14ac:dyDescent="0.2">
      <c r="A33" s="41"/>
      <c r="B33" s="27" t="s">
        <v>27</v>
      </c>
      <c r="C33" s="27"/>
      <c r="D33" s="27"/>
      <c r="E33" s="205"/>
      <c r="F33" s="118">
        <v>0.5</v>
      </c>
      <c r="G33" s="160">
        <f>E33*F33</f>
        <v>0</v>
      </c>
      <c r="H33" s="173"/>
      <c r="I33" s="160">
        <f>E33*H33</f>
        <v>0</v>
      </c>
      <c r="J33" s="121">
        <v>0.5</v>
      </c>
      <c r="K33" s="160">
        <f>E33*J33</f>
        <v>0</v>
      </c>
      <c r="L33" s="187"/>
      <c r="M33" s="160"/>
      <c r="N33" s="189">
        <v>0</v>
      </c>
      <c r="O33" s="168" t="e">
        <f t="shared" si="4"/>
        <v>#DIV/0!</v>
      </c>
    </row>
    <row r="34" spans="1:15" x14ac:dyDescent="0.2">
      <c r="A34" s="41"/>
      <c r="B34" s="27" t="s">
        <v>28</v>
      </c>
      <c r="C34" s="27"/>
      <c r="D34" s="27"/>
      <c r="E34" s="205"/>
      <c r="F34" s="128">
        <v>0.5</v>
      </c>
      <c r="G34" s="160">
        <f>E34*F34</f>
        <v>0</v>
      </c>
      <c r="H34" s="173"/>
      <c r="I34" s="160">
        <f>E34*H34</f>
        <v>0</v>
      </c>
      <c r="J34" s="121">
        <v>0.5</v>
      </c>
      <c r="K34" s="160">
        <f>E34*J34</f>
        <v>0</v>
      </c>
      <c r="L34" s="187"/>
      <c r="M34" s="160"/>
      <c r="N34" s="188">
        <v>0</v>
      </c>
      <c r="O34" s="168" t="e">
        <f t="shared" si="4"/>
        <v>#DIV/0!</v>
      </c>
    </row>
    <row r="35" spans="1:15" ht="12.75" thickBot="1" x14ac:dyDescent="0.25">
      <c r="A35" s="382" t="s">
        <v>214</v>
      </c>
      <c r="B35" s="383"/>
      <c r="C35" s="383"/>
      <c r="D35" s="383"/>
      <c r="E35" s="208"/>
      <c r="F35" s="114">
        <v>0.5</v>
      </c>
      <c r="G35" s="160">
        <f>E35*F35</f>
        <v>0</v>
      </c>
      <c r="H35" s="178"/>
      <c r="I35" s="160">
        <f>E35*H35</f>
        <v>0</v>
      </c>
      <c r="J35" s="123">
        <v>0.5</v>
      </c>
      <c r="K35" s="160">
        <f>E35*J35</f>
        <v>0</v>
      </c>
      <c r="L35" s="190"/>
      <c r="M35" s="191"/>
      <c r="N35" s="197">
        <v>0</v>
      </c>
      <c r="O35" s="168" t="e">
        <f t="shared" si="4"/>
        <v>#DIV/0!</v>
      </c>
    </row>
    <row r="36" spans="1:15" ht="12.75" thickBot="1" x14ac:dyDescent="0.25">
      <c r="A36" s="50" t="s">
        <v>29</v>
      </c>
      <c r="B36" s="77"/>
      <c r="C36" s="77"/>
      <c r="D36" s="77"/>
      <c r="E36" s="211">
        <f>SUM(E29:E35)</f>
        <v>0</v>
      </c>
      <c r="F36" s="115"/>
      <c r="G36" s="179">
        <f>SUM(G29:G35)</f>
        <v>0</v>
      </c>
      <c r="H36" s="180"/>
      <c r="I36" s="181">
        <f>SUM(I29:I35)</f>
        <v>0</v>
      </c>
      <c r="J36" s="131"/>
      <c r="K36" s="179">
        <f>SUM(K29:K35)</f>
        <v>0</v>
      </c>
      <c r="L36" s="198"/>
      <c r="M36" s="179">
        <f>SUM(M29:M35)</f>
        <v>0</v>
      </c>
      <c r="N36" s="199">
        <v>0</v>
      </c>
      <c r="O36" s="170" t="e">
        <f>SUM(O29:O35)</f>
        <v>#DIV/0!</v>
      </c>
    </row>
    <row r="37" spans="1:15" ht="12.75" thickBot="1" x14ac:dyDescent="0.25">
      <c r="A37" s="139" t="s">
        <v>100</v>
      </c>
      <c r="B37" s="29"/>
      <c r="C37" s="29"/>
      <c r="D37" s="29"/>
      <c r="E37" s="212">
        <f>E16+E27+E36</f>
        <v>0</v>
      </c>
      <c r="F37" s="140"/>
      <c r="G37" s="182">
        <f>G16+G27+G36</f>
        <v>0</v>
      </c>
      <c r="H37" s="183"/>
      <c r="I37" s="184">
        <f>I16+I27+I36</f>
        <v>0</v>
      </c>
      <c r="J37" s="141"/>
      <c r="K37" s="182">
        <f>K16+K27+K36</f>
        <v>0</v>
      </c>
      <c r="L37" s="200"/>
      <c r="M37" s="182">
        <f>M16+M27+M36</f>
        <v>0</v>
      </c>
      <c r="N37" s="201"/>
      <c r="O37" s="171" t="e">
        <f>O16+O27+O36</f>
        <v>#DIV/0!</v>
      </c>
    </row>
    <row r="38" spans="1:15" x14ac:dyDescent="0.2">
      <c r="A38" s="38"/>
      <c r="B38" s="27"/>
      <c r="C38" s="27"/>
      <c r="D38" s="27"/>
      <c r="E38" s="108"/>
      <c r="F38" s="109"/>
      <c r="G38" s="110"/>
      <c r="H38" s="109"/>
      <c r="I38" s="110"/>
      <c r="J38" s="109"/>
      <c r="K38" s="110"/>
      <c r="L38" s="110"/>
      <c r="M38" s="110"/>
      <c r="N38" s="110"/>
      <c r="O38" s="111"/>
    </row>
    <row r="39" spans="1:15" x14ac:dyDescent="0.2">
      <c r="A39" s="38"/>
      <c r="B39" s="27"/>
      <c r="C39" s="27"/>
      <c r="D39" s="27"/>
      <c r="E39" s="108"/>
      <c r="F39" s="109"/>
      <c r="G39" s="110"/>
      <c r="H39" s="245" t="s">
        <v>170</v>
      </c>
      <c r="I39" s="110"/>
      <c r="J39" s="109"/>
      <c r="K39" s="110"/>
      <c r="L39" s="110"/>
      <c r="M39" s="110"/>
      <c r="N39" s="110"/>
      <c r="O39" s="111"/>
    </row>
    <row r="40" spans="1:15" ht="12.75" x14ac:dyDescent="0.2">
      <c r="A40" s="376"/>
      <c r="B40" s="376"/>
      <c r="C40" s="376"/>
      <c r="D40" s="376"/>
      <c r="E40" s="376"/>
      <c r="F40" s="376"/>
      <c r="G40" s="376"/>
      <c r="H40" s="376"/>
      <c r="I40" s="376"/>
      <c r="J40" s="376"/>
      <c r="K40" s="376"/>
      <c r="L40" s="376"/>
      <c r="M40" s="376"/>
      <c r="N40" s="376"/>
      <c r="O40" s="376"/>
    </row>
    <row r="41" spans="1:15" x14ac:dyDescent="0.2">
      <c r="A41" s="38"/>
      <c r="B41" s="27"/>
      <c r="C41" s="27"/>
      <c r="D41" s="27"/>
      <c r="E41" s="108"/>
      <c r="F41" s="109"/>
      <c r="G41" s="110"/>
      <c r="H41" s="109"/>
      <c r="I41" s="110"/>
      <c r="J41" s="109"/>
      <c r="K41" s="110"/>
      <c r="L41" s="110"/>
      <c r="M41" s="110"/>
      <c r="N41" s="110"/>
      <c r="O41" s="111"/>
    </row>
    <row r="42" spans="1:15" x14ac:dyDescent="0.2">
      <c r="A42" s="38"/>
      <c r="B42" s="27"/>
      <c r="C42" s="27"/>
      <c r="D42" s="27"/>
      <c r="E42" s="108"/>
      <c r="F42" s="109"/>
      <c r="G42" s="110"/>
      <c r="H42" s="109"/>
      <c r="I42" s="110"/>
      <c r="J42" s="109"/>
      <c r="K42" s="110"/>
      <c r="L42" s="110"/>
      <c r="M42" s="110"/>
      <c r="N42" s="110"/>
      <c r="O42" s="111"/>
    </row>
    <row r="43" spans="1:15" ht="13.5" x14ac:dyDescent="0.2">
      <c r="A43" s="144" t="s">
        <v>106</v>
      </c>
      <c r="B43" s="27"/>
      <c r="C43" s="27"/>
      <c r="D43" s="27"/>
      <c r="E43" s="108"/>
      <c r="F43" s="109"/>
      <c r="G43" s="110"/>
      <c r="H43" s="109"/>
      <c r="I43" s="110"/>
      <c r="J43" s="109"/>
      <c r="K43" s="110"/>
      <c r="L43" s="110"/>
      <c r="M43" s="110"/>
      <c r="N43" s="110"/>
      <c r="O43" s="111"/>
    </row>
    <row r="44" spans="1:15" ht="12.75" x14ac:dyDescent="0.2">
      <c r="A44" s="1"/>
      <c r="B44" s="27"/>
      <c r="C44" s="27"/>
      <c r="D44" s="27"/>
      <c r="E44" s="108"/>
      <c r="F44" s="109"/>
      <c r="G44" s="110"/>
      <c r="H44" s="109"/>
      <c r="I44" s="110"/>
      <c r="J44" s="109"/>
      <c r="K44" s="110"/>
      <c r="L44" s="110"/>
      <c r="M44" s="110"/>
      <c r="N44" s="110"/>
      <c r="O44" s="111"/>
    </row>
    <row r="45" spans="1:15" ht="12.75" x14ac:dyDescent="0.2">
      <c r="A45" s="1"/>
      <c r="B45" s="27"/>
      <c r="C45" s="27"/>
      <c r="D45" s="27"/>
      <c r="E45" s="108"/>
      <c r="F45" s="109"/>
      <c r="G45" s="110"/>
      <c r="H45" s="109"/>
      <c r="I45" s="110"/>
      <c r="J45" s="109"/>
      <c r="K45" s="110"/>
      <c r="L45" s="110"/>
      <c r="M45" s="110"/>
      <c r="N45" s="110"/>
      <c r="O45" s="111"/>
    </row>
    <row r="46" spans="1:15" x14ac:dyDescent="0.2">
      <c r="A46" s="19" t="s">
        <v>221</v>
      </c>
      <c r="C46" s="367" t="str">
        <f>C3</f>
        <v/>
      </c>
      <c r="D46" s="368"/>
      <c r="E46" s="368"/>
      <c r="F46" s="368"/>
      <c r="G46" s="368"/>
      <c r="H46" s="369"/>
      <c r="I46" s="110"/>
      <c r="J46" s="109"/>
      <c r="K46" s="110"/>
      <c r="L46" s="110"/>
      <c r="M46" s="110"/>
      <c r="N46" s="110"/>
      <c r="O46" s="111"/>
    </row>
    <row r="47" spans="1:15" x14ac:dyDescent="0.2">
      <c r="A47" s="15"/>
      <c r="B47" s="15"/>
      <c r="C47" s="20"/>
      <c r="D47" s="34"/>
      <c r="E47" s="34"/>
      <c r="F47" s="34"/>
      <c r="G47" s="34"/>
      <c r="I47" s="110"/>
      <c r="J47" s="109"/>
      <c r="K47" s="110"/>
      <c r="L47" s="110"/>
      <c r="M47" s="110"/>
      <c r="N47" s="110"/>
      <c r="O47" s="111"/>
    </row>
    <row r="48" spans="1:15" ht="12.75" thickBot="1" x14ac:dyDescent="0.25">
      <c r="A48" s="15" t="s">
        <v>11</v>
      </c>
      <c r="C48" s="37" t="str">
        <f>C6</f>
        <v/>
      </c>
      <c r="D48" s="34"/>
      <c r="E48" s="34"/>
      <c r="F48" s="34"/>
      <c r="G48" s="34"/>
      <c r="H48" s="23"/>
      <c r="I48" s="110"/>
      <c r="J48" s="109"/>
      <c r="K48" s="110"/>
      <c r="L48" s="110"/>
      <c r="M48" s="110"/>
      <c r="N48" s="110"/>
      <c r="O48" s="111"/>
    </row>
    <row r="49" spans="1:15" ht="13.5" thickBot="1" x14ac:dyDescent="0.25">
      <c r="A49" s="2"/>
      <c r="B49" s="27"/>
      <c r="C49" s="27"/>
      <c r="D49" s="27"/>
      <c r="E49" s="2"/>
      <c r="F49" s="2"/>
      <c r="G49" s="2"/>
      <c r="H49" s="370" t="s">
        <v>104</v>
      </c>
      <c r="I49" s="371"/>
      <c r="J49" s="371"/>
      <c r="K49" s="372"/>
      <c r="L49" s="113"/>
      <c r="M49" s="113"/>
      <c r="N49" s="2"/>
      <c r="O49" s="28"/>
    </row>
    <row r="50" spans="1:15" ht="24" customHeight="1" thickBot="1" x14ac:dyDescent="0.3">
      <c r="A50" s="74" t="s">
        <v>14</v>
      </c>
      <c r="B50" s="29"/>
      <c r="C50" s="29"/>
      <c r="D50" s="29"/>
      <c r="E50" s="75" t="s">
        <v>15</v>
      </c>
      <c r="F50" s="373" t="s">
        <v>101</v>
      </c>
      <c r="G50" s="374"/>
      <c r="H50" s="363" t="s">
        <v>102</v>
      </c>
      <c r="I50" s="364"/>
      <c r="J50" s="375" t="s">
        <v>103</v>
      </c>
      <c r="K50" s="364"/>
      <c r="L50" s="363" t="s">
        <v>158</v>
      </c>
      <c r="M50" s="364"/>
      <c r="N50" s="134" t="s">
        <v>73</v>
      </c>
      <c r="O50" s="365" t="s">
        <v>157</v>
      </c>
    </row>
    <row r="51" spans="1:15" ht="12.75" thickBot="1" x14ac:dyDescent="0.25">
      <c r="A51" s="112" t="s">
        <v>174</v>
      </c>
      <c r="B51" s="29"/>
      <c r="C51" s="29"/>
      <c r="D51" s="29"/>
      <c r="E51" s="75" t="s">
        <v>105</v>
      </c>
      <c r="F51" s="132" t="s">
        <v>12</v>
      </c>
      <c r="G51" s="133" t="s">
        <v>16</v>
      </c>
      <c r="H51" s="129" t="s">
        <v>12</v>
      </c>
      <c r="I51" s="130" t="s">
        <v>16</v>
      </c>
      <c r="J51" s="119" t="s">
        <v>12</v>
      </c>
      <c r="K51" s="130" t="s">
        <v>16</v>
      </c>
      <c r="L51" s="136" t="s">
        <v>12</v>
      </c>
      <c r="M51" s="130" t="s">
        <v>16</v>
      </c>
      <c r="N51" s="135"/>
      <c r="O51" s="366"/>
    </row>
    <row r="52" spans="1:15" x14ac:dyDescent="0.2">
      <c r="A52" s="79" t="s">
        <v>30</v>
      </c>
      <c r="B52" s="77"/>
      <c r="C52" s="77"/>
      <c r="D52" s="77"/>
      <c r="E52" s="297"/>
      <c r="F52" s="172"/>
      <c r="G52" s="163">
        <v>0</v>
      </c>
      <c r="H52" s="172"/>
      <c r="I52" s="163">
        <v>0</v>
      </c>
      <c r="J52" s="219"/>
      <c r="K52" s="163">
        <v>0</v>
      </c>
      <c r="L52" s="185"/>
      <c r="M52" s="163"/>
      <c r="N52" s="186">
        <f>E52</f>
        <v>0</v>
      </c>
      <c r="O52" s="220" t="str">
        <f>IF(E52&lt;=1,"",E52/Entgeltberechnung!$C$27)</f>
        <v/>
      </c>
    </row>
    <row r="53" spans="1:15" x14ac:dyDescent="0.2">
      <c r="A53" s="41" t="s">
        <v>31</v>
      </c>
      <c r="B53" s="27"/>
      <c r="C53" s="27"/>
      <c r="D53" s="27"/>
      <c r="E53" s="298"/>
      <c r="F53" s="173"/>
      <c r="G53" s="161">
        <v>0</v>
      </c>
      <c r="H53" s="173"/>
      <c r="I53" s="161">
        <v>0</v>
      </c>
      <c r="J53" s="221"/>
      <c r="K53" s="161">
        <v>0</v>
      </c>
      <c r="L53" s="187"/>
      <c r="M53" s="160"/>
      <c r="N53" s="188">
        <f t="shared" ref="N53:N62" si="5">E53</f>
        <v>0</v>
      </c>
      <c r="O53" s="220" t="str">
        <f>IF(E53&lt;=1,"",E53/Entgeltberechnung!$C$27)</f>
        <v/>
      </c>
    </row>
    <row r="54" spans="1:15" x14ac:dyDescent="0.2">
      <c r="A54" s="41" t="s">
        <v>32</v>
      </c>
      <c r="B54" s="27"/>
      <c r="C54" s="27"/>
      <c r="D54" s="27"/>
      <c r="E54" s="298"/>
      <c r="F54" s="173"/>
      <c r="G54" s="160">
        <v>0</v>
      </c>
      <c r="H54" s="173"/>
      <c r="I54" s="160">
        <v>0</v>
      </c>
      <c r="J54" s="221"/>
      <c r="K54" s="160">
        <v>0</v>
      </c>
      <c r="L54" s="187"/>
      <c r="M54" s="160"/>
      <c r="N54" s="188">
        <f t="shared" si="5"/>
        <v>0</v>
      </c>
      <c r="O54" s="220" t="str">
        <f>IF(E54&lt;=1,"",E54/Entgeltberechnung!$C$27)</f>
        <v/>
      </c>
    </row>
    <row r="55" spans="1:15" x14ac:dyDescent="0.2">
      <c r="A55" s="41" t="s">
        <v>33</v>
      </c>
      <c r="B55" s="27"/>
      <c r="C55" s="27"/>
      <c r="D55" s="27"/>
      <c r="E55" s="298"/>
      <c r="F55" s="173"/>
      <c r="G55" s="161">
        <v>0</v>
      </c>
      <c r="H55" s="173"/>
      <c r="I55" s="161">
        <v>0</v>
      </c>
      <c r="J55" s="221"/>
      <c r="K55" s="161">
        <v>0</v>
      </c>
      <c r="L55" s="187"/>
      <c r="M55" s="160"/>
      <c r="N55" s="188">
        <f t="shared" si="5"/>
        <v>0</v>
      </c>
      <c r="O55" s="220" t="str">
        <f>IF(E55&lt;=1,"",E55/Entgeltberechnung!$C$27)</f>
        <v/>
      </c>
    </row>
    <row r="56" spans="1:15" x14ac:dyDescent="0.2">
      <c r="A56" s="41" t="s">
        <v>34</v>
      </c>
      <c r="B56" s="27"/>
      <c r="C56" s="27"/>
      <c r="D56" s="27"/>
      <c r="E56" s="298"/>
      <c r="F56" s="173"/>
      <c r="G56" s="160">
        <v>0</v>
      </c>
      <c r="H56" s="173"/>
      <c r="I56" s="160">
        <v>0</v>
      </c>
      <c r="J56" s="221"/>
      <c r="K56" s="160">
        <v>0</v>
      </c>
      <c r="L56" s="187"/>
      <c r="M56" s="160"/>
      <c r="N56" s="188">
        <f t="shared" si="5"/>
        <v>0</v>
      </c>
      <c r="O56" s="220" t="str">
        <f>IF(E56&lt;=1,"",E56/Entgeltberechnung!$C$27)</f>
        <v/>
      </c>
    </row>
    <row r="57" spans="1:15" x14ac:dyDescent="0.2">
      <c r="A57" s="80" t="s">
        <v>35</v>
      </c>
      <c r="B57" s="27"/>
      <c r="C57" s="27"/>
      <c r="D57" s="27"/>
      <c r="E57" s="298"/>
      <c r="F57" s="173"/>
      <c r="G57" s="161">
        <v>0</v>
      </c>
      <c r="H57" s="173"/>
      <c r="I57" s="161">
        <v>0</v>
      </c>
      <c r="J57" s="221"/>
      <c r="K57" s="161">
        <v>0</v>
      </c>
      <c r="L57" s="187"/>
      <c r="M57" s="160"/>
      <c r="N57" s="188">
        <f t="shared" si="5"/>
        <v>0</v>
      </c>
      <c r="O57" s="220" t="str">
        <f>IF(E57&lt;=1,"",E57/Entgeltberechnung!$C$27)</f>
        <v/>
      </c>
    </row>
    <row r="58" spans="1:15" x14ac:dyDescent="0.2">
      <c r="A58" s="41" t="s">
        <v>36</v>
      </c>
      <c r="B58" s="27"/>
      <c r="C58" s="27"/>
      <c r="D58" s="27"/>
      <c r="E58" s="298"/>
      <c r="F58" s="173"/>
      <c r="G58" s="160">
        <v>0</v>
      </c>
      <c r="H58" s="173"/>
      <c r="I58" s="160">
        <v>0</v>
      </c>
      <c r="J58" s="221"/>
      <c r="K58" s="160">
        <v>0</v>
      </c>
      <c r="L58" s="187"/>
      <c r="M58" s="160"/>
      <c r="N58" s="188">
        <f t="shared" si="5"/>
        <v>0</v>
      </c>
      <c r="O58" s="220" t="str">
        <f>IF(E58&lt;=1,"",E58/Entgeltberechnung!$C$27)</f>
        <v/>
      </c>
    </row>
    <row r="59" spans="1:15" x14ac:dyDescent="0.2">
      <c r="A59" s="41" t="s">
        <v>37</v>
      </c>
      <c r="B59" s="27"/>
      <c r="C59" s="27"/>
      <c r="D59" s="27"/>
      <c r="E59" s="298"/>
      <c r="F59" s="173"/>
      <c r="G59" s="161">
        <v>0</v>
      </c>
      <c r="H59" s="173"/>
      <c r="I59" s="161">
        <v>0</v>
      </c>
      <c r="J59" s="221"/>
      <c r="K59" s="161">
        <v>0</v>
      </c>
      <c r="L59" s="187"/>
      <c r="M59" s="160"/>
      <c r="N59" s="188">
        <f t="shared" si="5"/>
        <v>0</v>
      </c>
      <c r="O59" s="220" t="str">
        <f>IF(E59&lt;=1,"",E59/Entgeltberechnung!$C$27)</f>
        <v/>
      </c>
    </row>
    <row r="60" spans="1:15" x14ac:dyDescent="0.2">
      <c r="A60" s="41" t="s">
        <v>38</v>
      </c>
      <c r="B60" s="27"/>
      <c r="C60" s="27"/>
      <c r="D60" s="27"/>
      <c r="E60" s="298"/>
      <c r="F60" s="173"/>
      <c r="G60" s="160">
        <v>0</v>
      </c>
      <c r="H60" s="173"/>
      <c r="I60" s="160">
        <v>0</v>
      </c>
      <c r="J60" s="221"/>
      <c r="K60" s="160">
        <v>0</v>
      </c>
      <c r="L60" s="187"/>
      <c r="M60" s="160"/>
      <c r="N60" s="188">
        <f t="shared" si="5"/>
        <v>0</v>
      </c>
      <c r="O60" s="220" t="str">
        <f>IF(E60&lt;=1,"",E60/Entgeltberechnung!$C$27)</f>
        <v/>
      </c>
    </row>
    <row r="61" spans="1:15" x14ac:dyDescent="0.2">
      <c r="A61" s="41" t="s">
        <v>39</v>
      </c>
      <c r="B61" s="27"/>
      <c r="C61" s="27"/>
      <c r="D61" s="27"/>
      <c r="E61" s="298"/>
      <c r="F61" s="173"/>
      <c r="G61" s="161">
        <v>0</v>
      </c>
      <c r="H61" s="173"/>
      <c r="I61" s="161">
        <v>0</v>
      </c>
      <c r="J61" s="221"/>
      <c r="K61" s="161">
        <v>0</v>
      </c>
      <c r="L61" s="187"/>
      <c r="M61" s="160"/>
      <c r="N61" s="188">
        <f t="shared" si="5"/>
        <v>0</v>
      </c>
      <c r="O61" s="220" t="str">
        <f>IF(E61&lt;=1,"",E61/Entgeltberechnung!$C$27)</f>
        <v/>
      </c>
    </row>
    <row r="62" spans="1:15" ht="12.75" thickBot="1" x14ac:dyDescent="0.25">
      <c r="A62" s="49" t="s">
        <v>40</v>
      </c>
      <c r="B62" s="78"/>
      <c r="C62" s="78"/>
      <c r="D62" s="78"/>
      <c r="E62" s="299"/>
      <c r="F62" s="174"/>
      <c r="G62" s="222">
        <v>0</v>
      </c>
      <c r="H62" s="174"/>
      <c r="I62" s="222">
        <v>0</v>
      </c>
      <c r="J62" s="223"/>
      <c r="K62" s="222">
        <v>0</v>
      </c>
      <c r="L62" s="224"/>
      <c r="M62" s="222"/>
      <c r="N62" s="192">
        <f t="shared" si="5"/>
        <v>0</v>
      </c>
      <c r="O62" s="220" t="str">
        <f>IF(E62&lt;=1,"",E62/Entgeltberechnung!$C$27)</f>
        <v/>
      </c>
    </row>
    <row r="63" spans="1:15" ht="12.75" thickBot="1" x14ac:dyDescent="0.25">
      <c r="A63" s="47" t="s">
        <v>41</v>
      </c>
      <c r="B63" s="29"/>
      <c r="C63" s="29"/>
      <c r="D63" s="29"/>
      <c r="E63" s="206">
        <f>SUM(E52:E62)</f>
        <v>0</v>
      </c>
      <c r="F63" s="175"/>
      <c r="G63" s="162"/>
      <c r="H63" s="175"/>
      <c r="I63" s="162"/>
      <c r="J63" s="225"/>
      <c r="K63" s="162"/>
      <c r="L63" s="193"/>
      <c r="M63" s="162"/>
      <c r="N63" s="194">
        <f>SUM(N52:N62)</f>
        <v>0</v>
      </c>
      <c r="O63" s="226">
        <f>SUM(O52:O62)</f>
        <v>0</v>
      </c>
    </row>
    <row r="64" spans="1:15" x14ac:dyDescent="0.2">
      <c r="A64" s="50" t="s">
        <v>125</v>
      </c>
      <c r="B64" s="77"/>
      <c r="C64" s="77"/>
      <c r="D64" s="77"/>
      <c r="E64" s="202"/>
      <c r="F64" s="172"/>
      <c r="G64" s="163"/>
      <c r="H64" s="172"/>
      <c r="I64" s="163"/>
      <c r="J64" s="219"/>
      <c r="K64" s="163"/>
      <c r="L64" s="185"/>
      <c r="M64" s="163"/>
      <c r="N64" s="186"/>
      <c r="O64" s="220" t="str">
        <f>IF(E64&lt;=1,"",E64/Entgeltberechnung!$C$27)</f>
        <v/>
      </c>
    </row>
    <row r="65" spans="1:15" x14ac:dyDescent="0.2">
      <c r="A65" s="80" t="s">
        <v>42</v>
      </c>
      <c r="B65" s="27"/>
      <c r="C65" s="27"/>
      <c r="D65" s="27"/>
      <c r="E65" s="227"/>
      <c r="F65" s="242">
        <v>1</v>
      </c>
      <c r="G65" s="228">
        <f>$E$65*F65</f>
        <v>0</v>
      </c>
      <c r="H65" s="242"/>
      <c r="I65" s="228">
        <f>$E$65*H65</f>
        <v>0</v>
      </c>
      <c r="J65" s="333"/>
      <c r="K65" s="228">
        <f>$E$65*J65</f>
        <v>0</v>
      </c>
      <c r="L65" s="334"/>
      <c r="M65" s="228">
        <f>$E$65*L65</f>
        <v>0</v>
      </c>
      <c r="N65" s="230"/>
      <c r="O65" s="243" t="str">
        <f>IF(E65&lt;=1,"",E65/Entgeltberechnung!$C$27)</f>
        <v/>
      </c>
    </row>
    <row r="66" spans="1:15" x14ac:dyDescent="0.2">
      <c r="A66" s="46" t="s">
        <v>43</v>
      </c>
      <c r="B66" s="30"/>
      <c r="C66" s="27"/>
      <c r="D66" s="27"/>
      <c r="E66" s="227"/>
      <c r="F66" s="242"/>
      <c r="G66" s="231"/>
      <c r="H66" s="242"/>
      <c r="I66" s="231"/>
      <c r="J66" s="333"/>
      <c r="K66" s="231"/>
      <c r="L66" s="335"/>
      <c r="M66" s="231"/>
      <c r="N66" s="229">
        <f>E66</f>
        <v>0</v>
      </c>
      <c r="O66" s="220" t="str">
        <f>IF(E66&lt;=1,"",E66/Entgeltberechnung!$C$27)</f>
        <v/>
      </c>
    </row>
    <row r="67" spans="1:15" x14ac:dyDescent="0.2">
      <c r="A67" s="379" t="s">
        <v>78</v>
      </c>
      <c r="B67" s="380"/>
      <c r="C67" s="381"/>
      <c r="D67" s="380"/>
      <c r="E67" s="227"/>
      <c r="F67" s="331"/>
      <c r="G67" s="228">
        <f>$E$67*F67</f>
        <v>0</v>
      </c>
      <c r="H67" s="331"/>
      <c r="I67" s="228">
        <f>$E$67*H67</f>
        <v>0</v>
      </c>
      <c r="J67" s="331"/>
      <c r="K67" s="228">
        <f>$E$67*J67</f>
        <v>0</v>
      </c>
      <c r="L67" s="331"/>
      <c r="M67" s="228">
        <f>$E$67*L67</f>
        <v>0</v>
      </c>
      <c r="N67" s="230"/>
      <c r="O67" s="220" t="str">
        <f>IF(E67&lt;=1,"",E67/Entgeltberechnung!$C$27)</f>
        <v/>
      </c>
    </row>
    <row r="68" spans="1:15" ht="12.75" thickBot="1" x14ac:dyDescent="0.25">
      <c r="A68" s="382" t="s">
        <v>44</v>
      </c>
      <c r="B68" s="383"/>
      <c r="C68" s="383"/>
      <c r="D68" s="383"/>
      <c r="E68" s="232"/>
      <c r="F68" s="332"/>
      <c r="G68" s="228">
        <f>$E$68*F68</f>
        <v>0</v>
      </c>
      <c r="H68" s="332"/>
      <c r="I68" s="228">
        <f>$E$68*H68</f>
        <v>0</v>
      </c>
      <c r="J68" s="332"/>
      <c r="K68" s="228">
        <f>$E$68*J68</f>
        <v>0</v>
      </c>
      <c r="L68" s="332"/>
      <c r="M68" s="228">
        <f>$E$68*L68</f>
        <v>0</v>
      </c>
      <c r="N68" s="233"/>
      <c r="O68" s="220" t="str">
        <f>IF(E68&lt;=1,"",E68/Entgeltberechnung!$C$27)</f>
        <v/>
      </c>
    </row>
    <row r="69" spans="1:15" ht="12.75" thickBot="1" x14ac:dyDescent="0.25">
      <c r="A69" s="47" t="s">
        <v>45</v>
      </c>
      <c r="B69" s="29"/>
      <c r="C69" s="29"/>
      <c r="D69" s="29"/>
      <c r="E69" s="234">
        <f>SUM(E65:E68)</f>
        <v>0</v>
      </c>
      <c r="F69" s="235"/>
      <c r="G69" s="236">
        <f>SUM(G65:G68)</f>
        <v>0</v>
      </c>
      <c r="H69" s="237"/>
      <c r="I69" s="236">
        <f>SUM(I65:I68)</f>
        <v>0</v>
      </c>
      <c r="J69" s="238"/>
      <c r="K69" s="236">
        <f>SUM(K65:K68)</f>
        <v>0</v>
      </c>
      <c r="L69" s="239"/>
      <c r="M69" s="236">
        <f>SUM(M65:M68)</f>
        <v>0</v>
      </c>
      <c r="N69" s="240">
        <f>SUM(N66:N68)</f>
        <v>0</v>
      </c>
      <c r="O69" s="244" t="str">
        <f>IF(E69&lt;=1,"",E69/Entgeltberechnung!$C$27)</f>
        <v/>
      </c>
    </row>
    <row r="70" spans="1:15" ht="12.75" thickBot="1" x14ac:dyDescent="0.25">
      <c r="A70" s="47" t="s">
        <v>46</v>
      </c>
      <c r="B70" s="29"/>
      <c r="C70" s="29"/>
      <c r="D70" s="29"/>
      <c r="E70" s="246">
        <f>E63+E37-E69</f>
        <v>0</v>
      </c>
      <c r="F70" s="247"/>
      <c r="G70" s="246">
        <f>G63+G37-G69</f>
        <v>0</v>
      </c>
      <c r="H70" s="248"/>
      <c r="I70" s="246">
        <f>I63+I37-I69</f>
        <v>0</v>
      </c>
      <c r="J70" s="249"/>
      <c r="K70" s="246">
        <f>K63+K37-K69</f>
        <v>0</v>
      </c>
      <c r="L70" s="250"/>
      <c r="M70" s="246">
        <f>M63+M37-M69</f>
        <v>0</v>
      </c>
      <c r="N70" s="246">
        <f>N63+N37-N69</f>
        <v>0</v>
      </c>
      <c r="O70" s="241" t="e">
        <f>O63+O37-O69</f>
        <v>#DIV/0!</v>
      </c>
    </row>
    <row r="71" spans="1:15" x14ac:dyDescent="0.2">
      <c r="A71" s="70"/>
      <c r="B71" s="70"/>
      <c r="C71" s="70"/>
      <c r="D71" s="70"/>
      <c r="E71" s="70"/>
      <c r="F71" s="71"/>
      <c r="G71" s="71"/>
      <c r="H71" s="70"/>
      <c r="I71" s="70"/>
      <c r="J71" s="70"/>
      <c r="K71" s="70"/>
      <c r="L71" s="70"/>
      <c r="M71" s="70"/>
      <c r="N71" s="70"/>
      <c r="O71" s="32"/>
    </row>
    <row r="73" spans="1:15" x14ac:dyDescent="0.2">
      <c r="N73" s="164"/>
    </row>
    <row r="84" spans="8:8" x14ac:dyDescent="0.2">
      <c r="H84" t="s">
        <v>165</v>
      </c>
    </row>
  </sheetData>
  <sheetProtection algorithmName="SHA-512" hashValue="3O+77t/A5GRrEeeUdRIe4fbPDbyea6QV1V6ZkXaHGuzo0LS4MDiSfKumI7zYFsJwDwXLafrTBYIOQTPg6hTV2A==" saltValue="+Yg/RnGlLAaQkZJoSl/5Kw==" spinCount="100000" sheet="1"/>
  <protectedRanges>
    <protectedRange sqref="A25:D26 A35:D35 A67:D68" name="Bereich3"/>
    <protectedRange sqref="A25:A26 E18:E26 A35 E33:E35 E29:E31 E52:E62 E65:E68 A68:D68" name="Bereich1"/>
    <protectedRange sqref="F67:F68 H67:H68 J67:J68 L67:L68" name="Bereich2"/>
  </protectedRanges>
  <dataConsolidate/>
  <mergeCells count="15">
    <mergeCell ref="C3:H3"/>
    <mergeCell ref="F9:G9"/>
    <mergeCell ref="H9:I9"/>
    <mergeCell ref="J9:K9"/>
    <mergeCell ref="H8:K8"/>
    <mergeCell ref="L50:M50"/>
    <mergeCell ref="O50:O51"/>
    <mergeCell ref="C46:H46"/>
    <mergeCell ref="L9:M9"/>
    <mergeCell ref="H49:K49"/>
    <mergeCell ref="F50:G50"/>
    <mergeCell ref="H50:I50"/>
    <mergeCell ref="J50:K50"/>
    <mergeCell ref="A40:O40"/>
    <mergeCell ref="O9:O10"/>
  </mergeCells>
  <phoneticPr fontId="0" type="noConversion"/>
  <hyperlinks>
    <hyperlink ref="F6" location="'Kalkulierte Auslastung'!H19" display="'Kalkulierte Auslastung'!H19"/>
  </hyperlinks>
  <pageMargins left="0.84" right="0.39370078740157483" top="0.51" bottom="0.23622047244094491" header="0.18" footer="0"/>
  <pageSetup paperSize="9" scale="95" fitToHeight="0" orientation="landscape" r:id="rId1"/>
  <headerFooter alignWithMargins="0"/>
  <rowBreaks count="1" manualBreakCount="1">
    <brk id="3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28"/>
  <sheetViews>
    <sheetView zoomScaleNormal="100" workbookViewId="0">
      <selection activeCell="M29" sqref="M29"/>
    </sheetView>
  </sheetViews>
  <sheetFormatPr baseColWidth="10" defaultRowHeight="12" x14ac:dyDescent="0.2"/>
  <cols>
    <col min="1" max="1" width="16.28515625" customWidth="1"/>
    <col min="2" max="2" width="10.42578125" customWidth="1"/>
    <col min="3" max="3" width="14.42578125" customWidth="1"/>
    <col min="4" max="4" width="13.85546875" customWidth="1"/>
    <col min="5" max="5" width="14.5703125" customWidth="1"/>
    <col min="6" max="6" width="13.7109375" customWidth="1"/>
    <col min="7" max="7" width="13.85546875" bestFit="1" customWidth="1"/>
    <col min="8" max="9" width="12.42578125" bestFit="1" customWidth="1"/>
  </cols>
  <sheetData>
    <row r="2" spans="1:6" x14ac:dyDescent="0.2">
      <c r="A2" s="19" t="s">
        <v>221</v>
      </c>
      <c r="C2" s="367" t="str">
        <f>Kostenkalkulation!C3</f>
        <v/>
      </c>
      <c r="D2" s="368"/>
      <c r="E2" s="368"/>
      <c r="F2" s="369"/>
    </row>
    <row r="3" spans="1:6" x14ac:dyDescent="0.2">
      <c r="A3" s="15"/>
      <c r="B3" s="15"/>
      <c r="C3" s="20"/>
      <c r="D3" s="34"/>
      <c r="E3" s="34"/>
      <c r="F3" s="34"/>
    </row>
    <row r="4" spans="1:6" x14ac:dyDescent="0.2">
      <c r="A4" s="15" t="s">
        <v>11</v>
      </c>
      <c r="C4" s="37" t="str">
        <f>Kostenkalkulation!C6</f>
        <v/>
      </c>
      <c r="D4" s="34"/>
      <c r="E4" s="34"/>
      <c r="F4" s="34"/>
    </row>
    <row r="5" spans="1:6" x14ac:dyDescent="0.2">
      <c r="A5" s="15"/>
      <c r="C5" s="63"/>
      <c r="D5" s="34"/>
      <c r="E5" s="34"/>
      <c r="F5" s="34"/>
    </row>
    <row r="6" spans="1:6" ht="9.9499999999999993" customHeight="1" x14ac:dyDescent="0.2"/>
    <row r="7" spans="1:6" ht="12.75" x14ac:dyDescent="0.2">
      <c r="A7" s="1" t="s">
        <v>91</v>
      </c>
    </row>
    <row r="8" spans="1:6" x14ac:dyDescent="0.2">
      <c r="A8" s="15"/>
    </row>
    <row r="9" spans="1:6" x14ac:dyDescent="0.2">
      <c r="A9" s="15" t="s">
        <v>92</v>
      </c>
    </row>
    <row r="10" spans="1:6" ht="9.9499999999999993" customHeight="1" x14ac:dyDescent="0.2">
      <c r="A10" s="15"/>
    </row>
    <row r="11" spans="1:6" ht="14.1" customHeight="1" x14ac:dyDescent="0.2">
      <c r="A11" s="35" t="s">
        <v>132</v>
      </c>
      <c r="E11" s="67">
        <f>Kostenkalkulation!G70</f>
        <v>0</v>
      </c>
    </row>
    <row r="12" spans="1:6" ht="3.95" customHeight="1" x14ac:dyDescent="0.2">
      <c r="A12" s="35"/>
    </row>
    <row r="13" spans="1:6" ht="14.1" customHeight="1" x14ac:dyDescent="0.2">
      <c r="A13" s="35" t="s">
        <v>128</v>
      </c>
      <c r="E13" s="67">
        <f>Kostenkalkulation!I70</f>
        <v>0</v>
      </c>
    </row>
    <row r="14" spans="1:6" ht="3.95" customHeight="1" x14ac:dyDescent="0.2">
      <c r="A14" s="35"/>
    </row>
    <row r="15" spans="1:6" ht="14.1" customHeight="1" x14ac:dyDescent="0.2">
      <c r="A15" s="35" t="s">
        <v>129</v>
      </c>
      <c r="E15" s="67">
        <f>Kostenkalkulation!K70</f>
        <v>0</v>
      </c>
    </row>
    <row r="16" spans="1:6" ht="3.95" customHeight="1" x14ac:dyDescent="0.2">
      <c r="A16" s="35"/>
    </row>
    <row r="17" spans="1:6" ht="3.95" customHeight="1" x14ac:dyDescent="0.2">
      <c r="A17" s="35"/>
    </row>
    <row r="18" spans="1:6" ht="14.1" customHeight="1" x14ac:dyDescent="0.2">
      <c r="A18" s="35" t="s">
        <v>130</v>
      </c>
      <c r="E18" s="143">
        <f>Kostenkalkulation!M70</f>
        <v>0</v>
      </c>
    </row>
    <row r="19" spans="1:6" ht="3.95" customHeight="1" x14ac:dyDescent="0.2">
      <c r="A19" s="35"/>
    </row>
    <row r="20" spans="1:6" ht="14.1" customHeight="1" x14ac:dyDescent="0.2">
      <c r="A20" s="35" t="s">
        <v>131</v>
      </c>
      <c r="E20" s="67">
        <f>Kostenkalkulation!N70</f>
        <v>0</v>
      </c>
    </row>
    <row r="21" spans="1:6" ht="9.9499999999999993" customHeight="1" x14ac:dyDescent="0.2">
      <c r="A21" s="15"/>
    </row>
    <row r="22" spans="1:6" ht="9.9499999999999993" customHeight="1" x14ac:dyDescent="0.2">
      <c r="A22" s="15"/>
      <c r="E22" s="81"/>
    </row>
    <row r="23" spans="1:6" x14ac:dyDescent="0.2">
      <c r="A23" s="15" t="s">
        <v>109</v>
      </c>
    </row>
    <row r="24" spans="1:6" ht="9.9499999999999993" customHeight="1" x14ac:dyDescent="0.2"/>
    <row r="25" spans="1:6" ht="15.95" customHeight="1" x14ac:dyDescent="0.2">
      <c r="A25" s="35" t="s">
        <v>110</v>
      </c>
      <c r="B25" s="35"/>
      <c r="C25" s="35" t="s">
        <v>159</v>
      </c>
      <c r="D25" s="35"/>
      <c r="E25" s="82" t="s">
        <v>160</v>
      </c>
      <c r="F25" s="11"/>
    </row>
    <row r="26" spans="1:6" ht="3.95" customHeight="1" x14ac:dyDescent="0.2"/>
    <row r="27" spans="1:6" ht="14.1" customHeight="1" x14ac:dyDescent="0.2">
      <c r="A27" s="89">
        <f>E11</f>
        <v>0</v>
      </c>
      <c r="B27" s="11" t="s">
        <v>80</v>
      </c>
      <c r="C27" s="61">
        <f>'Kalkulierte Auslastung'!I19</f>
        <v>0</v>
      </c>
      <c r="E27" s="318" t="e">
        <f>A27/C27</f>
        <v>#DIV/0!</v>
      </c>
    </row>
    <row r="28" spans="1:6" ht="9.9499999999999993" customHeight="1" x14ac:dyDescent="0.2">
      <c r="A28" s="62"/>
      <c r="C28" s="63"/>
      <c r="E28" s="64"/>
    </row>
    <row r="29" spans="1:6" ht="9.9499999999999993" customHeight="1" x14ac:dyDescent="0.2">
      <c r="A29" s="62"/>
      <c r="C29" s="63"/>
      <c r="E29" s="64"/>
    </row>
    <row r="30" spans="1:6" ht="9.9499999999999993" customHeight="1" x14ac:dyDescent="0.2"/>
    <row r="31" spans="1:6" x14ac:dyDescent="0.2">
      <c r="A31" s="15" t="s">
        <v>126</v>
      </c>
    </row>
    <row r="32" spans="1:6" ht="9.9499999999999993" customHeight="1" x14ac:dyDescent="0.2"/>
    <row r="33" spans="1:6" x14ac:dyDescent="0.2">
      <c r="A33" s="15" t="s">
        <v>127</v>
      </c>
    </row>
    <row r="34" spans="1:6" ht="9.9499999999999993" customHeight="1" x14ac:dyDescent="0.2">
      <c r="A34" s="11"/>
      <c r="B34" s="11"/>
      <c r="C34" s="11"/>
      <c r="D34" s="11"/>
      <c r="E34" s="11"/>
      <c r="F34" s="11"/>
    </row>
    <row r="35" spans="1:6" ht="15.95" customHeight="1" x14ac:dyDescent="0.2">
      <c r="A35" s="35" t="s">
        <v>108</v>
      </c>
      <c r="B35" s="82" t="s">
        <v>79</v>
      </c>
      <c r="C35" s="82" t="s">
        <v>72</v>
      </c>
      <c r="D35" s="82"/>
      <c r="E35" s="167" t="s">
        <v>162</v>
      </c>
      <c r="F35" s="11"/>
    </row>
    <row r="36" spans="1:6" ht="3.75" customHeight="1" x14ac:dyDescent="0.2">
      <c r="A36" s="11"/>
      <c r="B36" s="11"/>
      <c r="C36" s="11"/>
      <c r="D36" s="11"/>
      <c r="E36" s="11"/>
      <c r="F36" s="11"/>
    </row>
    <row r="37" spans="1:6" ht="14.1" customHeight="1" x14ac:dyDescent="0.2">
      <c r="A37" s="89">
        <f>Kostenkalkulation!I70</f>
        <v>0</v>
      </c>
      <c r="B37" s="11"/>
      <c r="C37" s="165">
        <f>D45</f>
        <v>0</v>
      </c>
      <c r="D37" s="11"/>
      <c r="E37" s="255" t="str">
        <f>IF(A37&lt;=1,"",A37/C37)</f>
        <v/>
      </c>
      <c r="F37" s="11"/>
    </row>
    <row r="38" spans="1:6" x14ac:dyDescent="0.2">
      <c r="A38" s="11"/>
      <c r="B38" s="11"/>
      <c r="C38" s="11"/>
      <c r="D38" s="11"/>
      <c r="E38" s="11"/>
      <c r="F38" s="11"/>
    </row>
    <row r="39" spans="1:6" x14ac:dyDescent="0.2">
      <c r="A39" s="82" t="s">
        <v>111</v>
      </c>
      <c r="B39" s="167" t="s">
        <v>161</v>
      </c>
      <c r="C39" s="167" t="s">
        <v>82</v>
      </c>
      <c r="D39" s="167" t="s">
        <v>72</v>
      </c>
      <c r="E39" s="167" t="s">
        <v>138</v>
      </c>
      <c r="F39" s="11"/>
    </row>
    <row r="40" spans="1:6" x14ac:dyDescent="0.2">
      <c r="A40" s="11">
        <v>1</v>
      </c>
      <c r="B40" s="251">
        <f>'Kalkulierte Auslastung'!I13</f>
        <v>0</v>
      </c>
      <c r="C40" s="319">
        <v>1</v>
      </c>
      <c r="D40" s="251">
        <f>ROUND(B40*C40,0)</f>
        <v>0</v>
      </c>
      <c r="E40" s="256" t="str">
        <f>E37</f>
        <v/>
      </c>
      <c r="F40" s="90"/>
    </row>
    <row r="41" spans="1:6" x14ac:dyDescent="0.2">
      <c r="A41" s="11">
        <v>2</v>
      </c>
      <c r="B41" s="251">
        <f>'Kalkulierte Auslastung'!I14</f>
        <v>0</v>
      </c>
      <c r="C41" s="319">
        <v>1.4942381562099873</v>
      </c>
      <c r="D41" s="251">
        <f>ROUND(B41*C41,0)</f>
        <v>0</v>
      </c>
      <c r="E41" s="256" t="e">
        <f>E40*C41</f>
        <v>#VALUE!</v>
      </c>
      <c r="F41" s="90"/>
    </row>
    <row r="42" spans="1:6" x14ac:dyDescent="0.2">
      <c r="A42" s="11">
        <v>3</v>
      </c>
      <c r="B42" s="251">
        <f>'Kalkulierte Auslastung'!I15</f>
        <v>0</v>
      </c>
      <c r="C42" s="319">
        <v>2.2270992366412212</v>
      </c>
      <c r="D42" s="251">
        <f>ROUND(B42*C42,0)</f>
        <v>0</v>
      </c>
      <c r="E42" s="256" t="e">
        <f>E40*C42</f>
        <v>#VALUE!</v>
      </c>
      <c r="F42" s="90"/>
    </row>
    <row r="43" spans="1:6" x14ac:dyDescent="0.2">
      <c r="A43" s="11">
        <v>4</v>
      </c>
      <c r="B43" s="251">
        <f>'Kalkulierte Auslastung'!I16</f>
        <v>0</v>
      </c>
      <c r="C43" s="319">
        <v>3.473214285714286</v>
      </c>
      <c r="D43" s="251">
        <f>ROUND(B43*C43,0)</f>
        <v>0</v>
      </c>
      <c r="E43" s="256" t="e">
        <f>E40*C43</f>
        <v>#VALUE!</v>
      </c>
      <c r="F43" s="90"/>
    </row>
    <row r="44" spans="1:6" x14ac:dyDescent="0.2">
      <c r="A44" s="11">
        <v>5</v>
      </c>
      <c r="B44" s="251">
        <f>'Kalkulierte Auslastung'!I17</f>
        <v>0</v>
      </c>
      <c r="C44" s="319">
        <v>4.9449152542372881</v>
      </c>
      <c r="D44" s="251">
        <f>ROUND(B44*C44,0)</f>
        <v>0</v>
      </c>
      <c r="E44" s="256" t="e">
        <f>E40*C44</f>
        <v>#VALUE!</v>
      </c>
      <c r="F44" s="90"/>
    </row>
    <row r="45" spans="1:6" x14ac:dyDescent="0.2">
      <c r="A45" s="11"/>
      <c r="B45" s="252">
        <f>SUM(B40:B44)</f>
        <v>0</v>
      </c>
      <c r="C45" s="166"/>
      <c r="D45" s="252">
        <f>SUM(D40:D44)</f>
        <v>0</v>
      </c>
      <c r="E45" s="166"/>
      <c r="F45" s="11"/>
    </row>
    <row r="46" spans="1:6" ht="9.9499999999999993" customHeight="1" x14ac:dyDescent="0.2">
      <c r="A46" s="11"/>
      <c r="B46" s="11"/>
      <c r="C46" s="100"/>
      <c r="D46" s="100"/>
      <c r="E46" s="100"/>
      <c r="F46" s="11"/>
    </row>
    <row r="47" spans="1:6" ht="9.9499999999999993" customHeight="1" x14ac:dyDescent="0.2">
      <c r="A47" s="11"/>
      <c r="B47" s="11"/>
      <c r="C47" s="100"/>
      <c r="D47" s="100"/>
      <c r="E47" s="100"/>
      <c r="F47" s="11"/>
    </row>
    <row r="48" spans="1:6" ht="9.9499999999999993" customHeight="1" x14ac:dyDescent="0.2">
      <c r="A48" s="11"/>
      <c r="B48" s="11"/>
      <c r="C48" s="100"/>
      <c r="D48" s="100"/>
      <c r="E48" s="100"/>
      <c r="F48" s="11"/>
    </row>
    <row r="49" spans="1:6" x14ac:dyDescent="0.2">
      <c r="A49" s="65" t="s">
        <v>133</v>
      </c>
      <c r="B49" s="11"/>
      <c r="C49" s="100"/>
      <c r="D49" s="100"/>
      <c r="E49" s="100"/>
      <c r="F49" s="11"/>
    </row>
    <row r="50" spans="1:6" ht="9.9499999999999993" customHeight="1" x14ac:dyDescent="0.2">
      <c r="B50" s="11"/>
      <c r="C50" s="11"/>
      <c r="D50" s="11"/>
      <c r="E50" s="11"/>
      <c r="F50" s="11"/>
    </row>
    <row r="51" spans="1:6" x14ac:dyDescent="0.2">
      <c r="A51" s="82" t="s">
        <v>107</v>
      </c>
      <c r="B51" s="82"/>
      <c r="C51" s="11" t="s">
        <v>81</v>
      </c>
      <c r="D51" s="11"/>
      <c r="E51" s="167" t="s">
        <v>184</v>
      </c>
      <c r="F51" s="11"/>
    </row>
    <row r="52" spans="1:6" ht="3.75" customHeight="1" x14ac:dyDescent="0.2">
      <c r="A52" s="11"/>
      <c r="B52" s="11"/>
      <c r="C52" s="11"/>
      <c r="D52" s="11"/>
      <c r="E52" s="11"/>
      <c r="F52" s="11"/>
    </row>
    <row r="53" spans="1:6" ht="14.1" customHeight="1" x14ac:dyDescent="0.2">
      <c r="A53" s="68">
        <f>E15</f>
        <v>0</v>
      </c>
      <c r="B53" s="11"/>
      <c r="C53" s="165">
        <f>C27</f>
        <v>0</v>
      </c>
      <c r="D53" s="11"/>
      <c r="E53" s="254" t="str">
        <f>IF(A53&lt;=1,"",A53/C53)</f>
        <v/>
      </c>
      <c r="F53" s="11"/>
    </row>
    <row r="54" spans="1:6" ht="9.9499999999999993" customHeight="1" x14ac:dyDescent="0.2">
      <c r="A54" s="82"/>
      <c r="B54" s="82"/>
      <c r="C54" s="82"/>
      <c r="D54" s="82"/>
      <c r="E54" s="82"/>
      <c r="F54" s="11"/>
    </row>
    <row r="55" spans="1:6" ht="9.9499999999999993" customHeight="1" x14ac:dyDescent="0.2">
      <c r="A55" s="82"/>
      <c r="B55" s="82"/>
      <c r="C55" s="82"/>
      <c r="D55" s="82"/>
      <c r="E55" s="82"/>
      <c r="F55" s="11"/>
    </row>
    <row r="56" spans="1:6" ht="9.9499999999999993" customHeight="1" x14ac:dyDescent="0.2">
      <c r="A56" s="11"/>
      <c r="B56" s="11"/>
      <c r="C56" s="11"/>
      <c r="D56" s="11"/>
      <c r="E56" s="11"/>
      <c r="F56" s="11"/>
    </row>
    <row r="57" spans="1:6" x14ac:dyDescent="0.2">
      <c r="A57" s="142" t="s">
        <v>117</v>
      </c>
      <c r="B57" s="11"/>
      <c r="C57" s="11"/>
      <c r="D57" s="11"/>
      <c r="E57" s="11"/>
      <c r="F57" s="11"/>
    </row>
    <row r="58" spans="1:6" ht="9.9499999999999993" customHeight="1" x14ac:dyDescent="0.2">
      <c r="A58" s="11"/>
      <c r="B58" s="11"/>
      <c r="C58" s="11"/>
      <c r="D58" s="11"/>
      <c r="E58" s="11"/>
      <c r="F58" s="11"/>
    </row>
    <row r="59" spans="1:6" ht="15.95" customHeight="1" x14ac:dyDescent="0.2">
      <c r="A59" s="82" t="s">
        <v>134</v>
      </c>
      <c r="C59" s="11" t="s">
        <v>81</v>
      </c>
      <c r="E59" s="11" t="s">
        <v>185</v>
      </c>
      <c r="F59" s="11"/>
    </row>
    <row r="60" spans="1:6" ht="3.75" customHeight="1" x14ac:dyDescent="0.2">
      <c r="A60" s="11"/>
      <c r="C60" s="11"/>
      <c r="F60" s="11"/>
    </row>
    <row r="61" spans="1:6" ht="14.1" customHeight="1" x14ac:dyDescent="0.2">
      <c r="A61" s="68">
        <f>E18</f>
        <v>0</v>
      </c>
      <c r="C61" s="165">
        <f>C27</f>
        <v>0</v>
      </c>
      <c r="E61" s="257" t="str">
        <f>IF(E18&lt;=1,"",E18/C61)</f>
        <v/>
      </c>
      <c r="F61" s="11"/>
    </row>
    <row r="62" spans="1:6" ht="9.9499999999999993" customHeight="1" x14ac:dyDescent="0.2">
      <c r="A62" s="11"/>
      <c r="B62" s="11"/>
      <c r="C62" s="11"/>
      <c r="D62" s="11"/>
      <c r="E62" s="11"/>
      <c r="F62" s="11"/>
    </row>
    <row r="63" spans="1:6" ht="9.9499999999999993" customHeight="1" x14ac:dyDescent="0.2">
      <c r="A63" s="11"/>
      <c r="B63" s="11"/>
      <c r="C63" s="11"/>
      <c r="D63" s="11"/>
      <c r="E63" s="11"/>
      <c r="F63" s="11"/>
    </row>
    <row r="64" spans="1:6" ht="9.9499999999999993" customHeight="1" x14ac:dyDescent="0.2">
      <c r="A64" s="11"/>
      <c r="B64" s="11"/>
      <c r="C64" s="11"/>
      <c r="D64" s="11"/>
      <c r="E64" s="11"/>
      <c r="F64" s="11"/>
    </row>
    <row r="65" spans="1:6" x14ac:dyDescent="0.2">
      <c r="A65" s="142" t="s">
        <v>135</v>
      </c>
      <c r="B65" s="11"/>
      <c r="C65" s="11"/>
      <c r="D65" s="11"/>
      <c r="E65" s="11"/>
      <c r="F65" s="11"/>
    </row>
    <row r="66" spans="1:6" ht="9.9499999999999993" customHeight="1" x14ac:dyDescent="0.2">
      <c r="A66" s="11"/>
      <c r="B66" s="11"/>
      <c r="C66" s="11"/>
      <c r="D66" s="11"/>
      <c r="E66" s="11"/>
      <c r="F66" s="11"/>
    </row>
    <row r="67" spans="1:6" x14ac:dyDescent="0.2">
      <c r="A67" s="83" t="s">
        <v>136</v>
      </c>
      <c r="B67" s="82"/>
      <c r="C67" s="82" t="s">
        <v>81</v>
      </c>
      <c r="D67" s="11"/>
      <c r="E67" s="11" t="s">
        <v>186</v>
      </c>
      <c r="F67" s="11"/>
    </row>
    <row r="68" spans="1:6" ht="4.5" customHeight="1" x14ac:dyDescent="0.2">
      <c r="B68" s="11"/>
      <c r="D68" s="11"/>
      <c r="E68" s="64"/>
      <c r="F68" s="11"/>
    </row>
    <row r="69" spans="1:6" x14ac:dyDescent="0.2">
      <c r="A69" s="68">
        <f>E20</f>
        <v>0</v>
      </c>
      <c r="B69" s="11"/>
      <c r="C69" s="165">
        <f>C53</f>
        <v>0</v>
      </c>
      <c r="D69" s="11"/>
      <c r="E69" s="254" t="str">
        <f>IF(A69&lt;1,"",A69/C69)</f>
        <v/>
      </c>
      <c r="F69" s="11"/>
    </row>
    <row r="70" spans="1:6" x14ac:dyDescent="0.2">
      <c r="A70" s="253"/>
      <c r="B70" s="11"/>
      <c r="C70" s="267"/>
      <c r="D70" s="11"/>
      <c r="E70" s="268"/>
      <c r="F70" s="11"/>
    </row>
    <row r="71" spans="1:6" x14ac:dyDescent="0.2">
      <c r="A71" s="253"/>
      <c r="B71" s="11"/>
      <c r="C71" s="267"/>
      <c r="D71" s="11"/>
      <c r="E71" s="268"/>
      <c r="F71" s="11"/>
    </row>
    <row r="72" spans="1:6" ht="9.9499999999999993" customHeight="1" x14ac:dyDescent="0.2">
      <c r="A72" s="11"/>
      <c r="B72" s="11"/>
      <c r="C72" s="11"/>
      <c r="D72" s="11"/>
      <c r="E72" s="11"/>
      <c r="F72" s="11"/>
    </row>
    <row r="73" spans="1:6" ht="9.9499999999999993" customHeight="1" x14ac:dyDescent="0.2">
      <c r="A73" s="11"/>
      <c r="B73" s="11"/>
      <c r="C73" s="11"/>
      <c r="D73" s="11"/>
      <c r="E73" s="11"/>
      <c r="F73" s="11"/>
    </row>
    <row r="74" spans="1:6" ht="9.9499999999999993" customHeight="1" x14ac:dyDescent="0.2">
      <c r="A74" s="11"/>
      <c r="B74" s="11"/>
      <c r="C74" s="21"/>
      <c r="D74" s="21"/>
      <c r="E74" s="11"/>
      <c r="F74" s="11"/>
    </row>
    <row r="75" spans="1:6" ht="9.9499999999999993" customHeight="1" x14ac:dyDescent="0.2">
      <c r="A75" s="11"/>
      <c r="B75" s="11"/>
      <c r="C75" s="21" t="s">
        <v>169</v>
      </c>
      <c r="D75" s="11"/>
      <c r="E75" s="11"/>
      <c r="F75" s="11"/>
    </row>
    <row r="76" spans="1:6" ht="9.9499999999999993" customHeight="1" x14ac:dyDescent="0.2">
      <c r="A76" s="11"/>
      <c r="B76" s="11"/>
      <c r="C76" s="11"/>
      <c r="D76" s="11"/>
      <c r="E76" s="11"/>
      <c r="F76" s="11"/>
    </row>
    <row r="77" spans="1:6" ht="9.9499999999999993" customHeight="1" x14ac:dyDescent="0.2">
      <c r="A77" s="11"/>
      <c r="B77" s="11"/>
      <c r="C77" s="11"/>
      <c r="D77" s="11"/>
      <c r="E77" s="11"/>
      <c r="F77" s="11"/>
    </row>
    <row r="78" spans="1:6" ht="9.9499999999999993" customHeight="1" x14ac:dyDescent="0.2">
      <c r="A78" s="11"/>
      <c r="B78" s="11"/>
      <c r="C78" s="11"/>
      <c r="D78" s="11"/>
      <c r="E78" s="11"/>
      <c r="F78" s="11"/>
    </row>
    <row r="79" spans="1:6" x14ac:dyDescent="0.2">
      <c r="A79" s="65" t="s">
        <v>187</v>
      </c>
      <c r="B79" s="11"/>
      <c r="C79" s="11"/>
      <c r="D79" s="11"/>
      <c r="E79" s="11"/>
      <c r="F79" s="11"/>
    </row>
    <row r="80" spans="1:6" x14ac:dyDescent="0.2">
      <c r="A80" s="65"/>
      <c r="B80" s="11"/>
      <c r="C80" s="11"/>
      <c r="D80" s="11"/>
      <c r="E80" s="11"/>
      <c r="F80" s="11"/>
    </row>
    <row r="81" spans="1:11" ht="9.9499999999999993" customHeight="1" x14ac:dyDescent="0.2">
      <c r="A81" s="258"/>
      <c r="B81" s="64"/>
      <c r="C81" s="64"/>
      <c r="D81" s="64"/>
      <c r="E81" s="64"/>
      <c r="F81" s="60" t="s">
        <v>208</v>
      </c>
    </row>
    <row r="82" spans="1:11" x14ac:dyDescent="0.2">
      <c r="A82" s="64"/>
      <c r="B82" s="259" t="s">
        <v>77</v>
      </c>
      <c r="C82" s="60" t="s">
        <v>137</v>
      </c>
      <c r="D82" s="60" t="s">
        <v>118</v>
      </c>
      <c r="E82" s="60" t="s">
        <v>163</v>
      </c>
      <c r="F82" s="60" t="s">
        <v>164</v>
      </c>
    </row>
    <row r="83" spans="1:11" x14ac:dyDescent="0.2">
      <c r="A83" s="64"/>
      <c r="B83" s="64"/>
      <c r="C83" s="260"/>
      <c r="D83" s="260"/>
      <c r="E83" s="260"/>
      <c r="F83" s="259"/>
    </row>
    <row r="84" spans="1:11" x14ac:dyDescent="0.2">
      <c r="A84" s="260" t="s">
        <v>112</v>
      </c>
      <c r="B84" s="261" t="e">
        <f>$E$27</f>
        <v>#DIV/0!</v>
      </c>
      <c r="C84" s="253" t="str">
        <f>IF(E40="","",E40+$E$53)</f>
        <v/>
      </c>
      <c r="D84" s="253" t="str">
        <f>$E$61</f>
        <v/>
      </c>
      <c r="E84" s="253">
        <v>0</v>
      </c>
      <c r="F84" s="261" t="e">
        <f>SUM(B84:E84)</f>
        <v>#DIV/0!</v>
      </c>
      <c r="G84" s="81"/>
      <c r="H84" s="81"/>
      <c r="I84" s="81"/>
      <c r="J84" s="81"/>
      <c r="K84" s="81"/>
    </row>
    <row r="85" spans="1:11" x14ac:dyDescent="0.2">
      <c r="A85" s="260" t="s">
        <v>113</v>
      </c>
      <c r="B85" s="261" t="e">
        <f>$E$27</f>
        <v>#DIV/0!</v>
      </c>
      <c r="C85" s="253" t="e">
        <f>IF(E41="","",E41+$E$53)</f>
        <v>#VALUE!</v>
      </c>
      <c r="D85" s="253" t="str">
        <f>$E$61</f>
        <v/>
      </c>
      <c r="E85" s="253">
        <f>$E$84</f>
        <v>0</v>
      </c>
      <c r="F85" s="261" t="e">
        <f>SUM(B85:E85)</f>
        <v>#DIV/0!</v>
      </c>
      <c r="G85" s="81"/>
      <c r="H85" s="81"/>
      <c r="I85" s="81"/>
      <c r="J85" s="81"/>
      <c r="K85" s="81"/>
    </row>
    <row r="86" spans="1:11" x14ac:dyDescent="0.2">
      <c r="A86" s="260" t="s">
        <v>114</v>
      </c>
      <c r="B86" s="261" t="e">
        <f>$E$27</f>
        <v>#DIV/0!</v>
      </c>
      <c r="C86" s="253" t="e">
        <f>IF(E42="","",E42+$E$53)</f>
        <v>#VALUE!</v>
      </c>
      <c r="D86" s="253" t="str">
        <f>$E$61</f>
        <v/>
      </c>
      <c r="E86" s="253">
        <f>$E$84</f>
        <v>0</v>
      </c>
      <c r="F86" s="261" t="e">
        <f>SUM(B86:E86)</f>
        <v>#DIV/0!</v>
      </c>
      <c r="G86" s="81"/>
      <c r="H86" s="81"/>
      <c r="I86" s="81"/>
      <c r="J86" s="81"/>
      <c r="K86" s="81"/>
    </row>
    <row r="87" spans="1:11" x14ac:dyDescent="0.2">
      <c r="A87" s="260" t="s">
        <v>115</v>
      </c>
      <c r="B87" s="261" t="e">
        <f>$E$27</f>
        <v>#DIV/0!</v>
      </c>
      <c r="C87" s="253" t="e">
        <f>IF(E43="","",E43+$E$53)</f>
        <v>#VALUE!</v>
      </c>
      <c r="D87" s="253" t="str">
        <f>$E$61</f>
        <v/>
      </c>
      <c r="E87" s="253">
        <f>$E$84</f>
        <v>0</v>
      </c>
      <c r="F87" s="261" t="e">
        <f>SUM(B87:E87)</f>
        <v>#DIV/0!</v>
      </c>
      <c r="G87" s="81"/>
      <c r="H87" s="81"/>
      <c r="I87" s="81"/>
      <c r="J87" s="81"/>
      <c r="K87" s="81"/>
    </row>
    <row r="88" spans="1:11" x14ac:dyDescent="0.2">
      <c r="A88" s="260" t="s">
        <v>116</v>
      </c>
      <c r="B88" s="261" t="e">
        <f>$E$27</f>
        <v>#DIV/0!</v>
      </c>
      <c r="C88" s="253" t="e">
        <f>IF(E44="","",E44+$E$53)</f>
        <v>#VALUE!</v>
      </c>
      <c r="D88" s="253" t="str">
        <f>$E$61</f>
        <v/>
      </c>
      <c r="E88" s="253">
        <f>$E$84</f>
        <v>0</v>
      </c>
      <c r="F88" s="261" t="e">
        <f>SUM(B88:E88)</f>
        <v>#DIV/0!</v>
      </c>
      <c r="G88" s="81"/>
      <c r="H88" s="81"/>
      <c r="I88" s="81"/>
      <c r="J88" s="81"/>
      <c r="K88" s="81"/>
    </row>
    <row r="89" spans="1:11" x14ac:dyDescent="0.2">
      <c r="A89" s="260"/>
      <c r="B89" s="261"/>
      <c r="C89" s="253"/>
      <c r="D89" s="253"/>
      <c r="E89" s="253"/>
      <c r="F89" s="261"/>
    </row>
    <row r="90" spans="1:11" x14ac:dyDescent="0.2">
      <c r="A90" s="260"/>
      <c r="B90" s="261"/>
      <c r="C90" s="253"/>
      <c r="D90" s="253"/>
      <c r="E90" s="253"/>
      <c r="F90" s="261"/>
    </row>
    <row r="91" spans="1:11" x14ac:dyDescent="0.2">
      <c r="A91" s="260"/>
      <c r="B91" s="261"/>
      <c r="C91" s="253"/>
      <c r="D91" s="253"/>
      <c r="E91" s="253"/>
      <c r="F91" s="261"/>
    </row>
    <row r="92" spans="1:11" x14ac:dyDescent="0.2">
      <c r="A92" s="65" t="s">
        <v>198</v>
      </c>
      <c r="B92" s="11"/>
      <c r="C92" s="11"/>
      <c r="D92" s="11"/>
      <c r="E92" s="11"/>
      <c r="F92" s="11"/>
    </row>
    <row r="93" spans="1:11" x14ac:dyDescent="0.2">
      <c r="A93" s="11"/>
      <c r="B93" s="11"/>
      <c r="C93" s="11"/>
      <c r="D93" s="11"/>
      <c r="E93" s="11"/>
      <c r="F93" s="11"/>
    </row>
    <row r="94" spans="1:11" x14ac:dyDescent="0.2">
      <c r="A94" s="64"/>
      <c r="B94" s="260" t="s">
        <v>208</v>
      </c>
      <c r="C94" s="60" t="s">
        <v>166</v>
      </c>
      <c r="D94" s="60" t="s">
        <v>167</v>
      </c>
      <c r="E94" s="11"/>
      <c r="F94" s="11"/>
    </row>
    <row r="95" spans="1:11" x14ac:dyDescent="0.2">
      <c r="A95" s="11"/>
      <c r="B95" s="260" t="s">
        <v>164</v>
      </c>
      <c r="C95" s="264" t="s">
        <v>224</v>
      </c>
      <c r="D95" s="60" t="s">
        <v>168</v>
      </c>
      <c r="E95" s="11"/>
      <c r="F95" s="11"/>
    </row>
    <row r="96" spans="1:11" x14ac:dyDescent="0.2">
      <c r="A96" s="11"/>
      <c r="B96" s="260"/>
      <c r="C96" s="264"/>
      <c r="D96" s="60" t="s">
        <v>164</v>
      </c>
      <c r="E96" s="11"/>
      <c r="F96" s="11"/>
    </row>
    <row r="97" spans="1:6" x14ac:dyDescent="0.2">
      <c r="A97" s="11"/>
      <c r="B97" s="265"/>
      <c r="C97" s="11"/>
      <c r="D97" s="21"/>
      <c r="E97" s="11"/>
      <c r="F97" s="11"/>
    </row>
    <row r="98" spans="1:6" x14ac:dyDescent="0.2">
      <c r="A98" s="260" t="s">
        <v>112</v>
      </c>
      <c r="B98" s="266" t="e">
        <f>F84</f>
        <v>#DIV/0!</v>
      </c>
      <c r="C98" s="262" t="e">
        <f>(B84+C84)*0.25</f>
        <v>#DIV/0!</v>
      </c>
      <c r="D98" s="263" t="e">
        <f>B98-C98</f>
        <v>#DIV/0!</v>
      </c>
      <c r="E98" s="262">
        <f>E84</f>
        <v>0</v>
      </c>
    </row>
    <row r="99" spans="1:6" x14ac:dyDescent="0.2">
      <c r="A99" s="260" t="s">
        <v>113</v>
      </c>
      <c r="B99" s="266" t="e">
        <f>F85</f>
        <v>#DIV/0!</v>
      </c>
      <c r="C99" s="262" t="e">
        <f>(B85+C85)*0.25</f>
        <v>#DIV/0!</v>
      </c>
      <c r="D99" s="263" t="e">
        <f>B99-C99</f>
        <v>#DIV/0!</v>
      </c>
      <c r="E99" s="262">
        <f>E85</f>
        <v>0</v>
      </c>
      <c r="F99" s="11"/>
    </row>
    <row r="100" spans="1:6" x14ac:dyDescent="0.2">
      <c r="A100" s="260" t="s">
        <v>114</v>
      </c>
      <c r="B100" s="266" t="e">
        <f>F86</f>
        <v>#DIV/0!</v>
      </c>
      <c r="C100" s="322" t="e">
        <f>(B86+C86)*0.25</f>
        <v>#DIV/0!</v>
      </c>
      <c r="D100" s="263" t="e">
        <f>B100-C100</f>
        <v>#DIV/0!</v>
      </c>
      <c r="E100" s="262">
        <f>E86</f>
        <v>0</v>
      </c>
      <c r="F100" s="11"/>
    </row>
    <row r="101" spans="1:6" x14ac:dyDescent="0.2">
      <c r="A101" s="260" t="s">
        <v>115</v>
      </c>
      <c r="B101" s="266" t="e">
        <f>F87</f>
        <v>#DIV/0!</v>
      </c>
      <c r="C101" s="262" t="e">
        <f>(B87+C87)*0.25</f>
        <v>#DIV/0!</v>
      </c>
      <c r="D101" s="263" t="e">
        <f>B101-C101</f>
        <v>#DIV/0!</v>
      </c>
      <c r="E101" s="262">
        <f>E87</f>
        <v>0</v>
      </c>
      <c r="F101" s="11"/>
    </row>
    <row r="102" spans="1:6" x14ac:dyDescent="0.2">
      <c r="A102" s="260" t="s">
        <v>116</v>
      </c>
      <c r="B102" s="266" t="e">
        <f>F88</f>
        <v>#DIV/0!</v>
      </c>
      <c r="C102" s="262" t="e">
        <f>(B88+C88)*0.25</f>
        <v>#DIV/0!</v>
      </c>
      <c r="D102" s="263" t="e">
        <f>B102-C102</f>
        <v>#DIV/0!</v>
      </c>
      <c r="E102" s="262">
        <f>E88</f>
        <v>0</v>
      </c>
      <c r="F102" s="11"/>
    </row>
    <row r="103" spans="1:6" x14ac:dyDescent="0.2">
      <c r="A103" s="11"/>
      <c r="B103" s="11"/>
      <c r="C103" s="11"/>
      <c r="D103" s="21"/>
      <c r="E103" s="11"/>
      <c r="F103" s="11"/>
    </row>
    <row r="104" spans="1:6" x14ac:dyDescent="0.2">
      <c r="A104" s="11"/>
      <c r="B104" s="11"/>
      <c r="C104" s="11"/>
      <c r="D104" s="21"/>
      <c r="E104" s="11"/>
      <c r="F104" s="11"/>
    </row>
    <row r="105" spans="1:6" x14ac:dyDescent="0.2">
      <c r="A105" s="11"/>
      <c r="B105" s="11"/>
      <c r="C105" s="11"/>
      <c r="D105" s="11"/>
      <c r="E105" s="11"/>
      <c r="F105" s="11"/>
    </row>
    <row r="106" spans="1:6" x14ac:dyDescent="0.2">
      <c r="A106" s="260" t="s">
        <v>112</v>
      </c>
      <c r="B106" s="324" t="e">
        <f t="shared" ref="B106:C110" si="0">B84*0.75</f>
        <v>#DIV/0!</v>
      </c>
      <c r="C106" s="323" t="e">
        <f t="shared" si="0"/>
        <v>#VALUE!</v>
      </c>
      <c r="D106" s="81" t="str">
        <f t="shared" ref="D106:E110" si="1">D84</f>
        <v/>
      </c>
      <c r="E106" s="81">
        <f t="shared" si="1"/>
        <v>0</v>
      </c>
      <c r="F106" s="81" t="e">
        <f>SUM(B106:E106)</f>
        <v>#DIV/0!</v>
      </c>
    </row>
    <row r="107" spans="1:6" x14ac:dyDescent="0.2">
      <c r="A107" s="260" t="s">
        <v>113</v>
      </c>
      <c r="B107" s="324" t="e">
        <f t="shared" si="0"/>
        <v>#DIV/0!</v>
      </c>
      <c r="C107" s="323" t="e">
        <f t="shared" si="0"/>
        <v>#VALUE!</v>
      </c>
      <c r="D107" s="81" t="str">
        <f t="shared" si="1"/>
        <v/>
      </c>
      <c r="E107" s="81">
        <f t="shared" si="1"/>
        <v>0</v>
      </c>
      <c r="F107" s="81" t="e">
        <f>SUM(B107:E107)</f>
        <v>#DIV/0!</v>
      </c>
    </row>
    <row r="108" spans="1:6" x14ac:dyDescent="0.2">
      <c r="A108" s="260" t="s">
        <v>114</v>
      </c>
      <c r="B108" s="324" t="e">
        <f t="shared" si="0"/>
        <v>#DIV/0!</v>
      </c>
      <c r="C108" s="323" t="e">
        <f t="shared" si="0"/>
        <v>#VALUE!</v>
      </c>
      <c r="D108" s="81" t="str">
        <f t="shared" si="1"/>
        <v/>
      </c>
      <c r="E108" s="81">
        <f t="shared" si="1"/>
        <v>0</v>
      </c>
      <c r="F108" s="81" t="e">
        <f>SUM(B108:E108)</f>
        <v>#DIV/0!</v>
      </c>
    </row>
    <row r="109" spans="1:6" x14ac:dyDescent="0.2">
      <c r="A109" s="260" t="s">
        <v>115</v>
      </c>
      <c r="B109" s="324" t="e">
        <f t="shared" si="0"/>
        <v>#DIV/0!</v>
      </c>
      <c r="C109" s="323" t="e">
        <f t="shared" si="0"/>
        <v>#VALUE!</v>
      </c>
      <c r="D109" s="81" t="str">
        <f t="shared" si="1"/>
        <v/>
      </c>
      <c r="E109" s="81">
        <f t="shared" si="1"/>
        <v>0</v>
      </c>
      <c r="F109" s="81" t="e">
        <f>SUM(B109:E109)</f>
        <v>#DIV/0!</v>
      </c>
    </row>
    <row r="110" spans="1:6" x14ac:dyDescent="0.2">
      <c r="A110" s="260" t="s">
        <v>116</v>
      </c>
      <c r="B110" s="324" t="e">
        <f t="shared" si="0"/>
        <v>#DIV/0!</v>
      </c>
      <c r="C110" s="323" t="e">
        <f t="shared" si="0"/>
        <v>#VALUE!</v>
      </c>
      <c r="D110" s="81" t="str">
        <f t="shared" si="1"/>
        <v/>
      </c>
      <c r="E110" s="81">
        <f t="shared" si="1"/>
        <v>0</v>
      </c>
      <c r="F110" s="81" t="e">
        <f>SUM(B110:E110)</f>
        <v>#DIV/0!</v>
      </c>
    </row>
    <row r="111" spans="1:6" x14ac:dyDescent="0.2">
      <c r="A111" s="11"/>
      <c r="B111" s="11"/>
      <c r="C111" s="11"/>
      <c r="D111" s="11"/>
      <c r="E111" s="11"/>
      <c r="F111" s="11"/>
    </row>
    <row r="112" spans="1:6" x14ac:dyDescent="0.2">
      <c r="A112" s="11"/>
      <c r="B112" s="11"/>
      <c r="C112" s="11"/>
      <c r="D112" s="11"/>
      <c r="E112" s="11"/>
      <c r="F112" s="11"/>
    </row>
    <row r="113" spans="1:6" x14ac:dyDescent="0.2">
      <c r="A113" s="11"/>
      <c r="B113" s="11"/>
      <c r="C113" s="11"/>
      <c r="D113" s="11"/>
      <c r="E113" s="11"/>
      <c r="F113" s="11"/>
    </row>
    <row r="114" spans="1:6" x14ac:dyDescent="0.2">
      <c r="A114" s="11"/>
      <c r="B114" s="11"/>
      <c r="C114" s="11"/>
      <c r="D114" s="11"/>
      <c r="E114" s="11"/>
      <c r="F114" s="11"/>
    </row>
    <row r="115" spans="1:6" x14ac:dyDescent="0.2">
      <c r="A115" s="11"/>
      <c r="B115" s="11"/>
      <c r="C115" s="11"/>
      <c r="D115" s="11"/>
      <c r="E115" s="11"/>
      <c r="F115" s="11"/>
    </row>
    <row r="116" spans="1:6" x14ac:dyDescent="0.2">
      <c r="A116" s="11"/>
      <c r="B116" s="11"/>
      <c r="C116" s="11"/>
      <c r="D116" s="11"/>
      <c r="E116" s="11"/>
      <c r="F116" s="11"/>
    </row>
    <row r="117" spans="1:6" x14ac:dyDescent="0.2">
      <c r="A117" s="11"/>
      <c r="B117" s="11"/>
      <c r="C117" s="11"/>
      <c r="D117" s="11"/>
      <c r="E117" s="11"/>
      <c r="F117" s="11"/>
    </row>
    <row r="118" spans="1:6" x14ac:dyDescent="0.2">
      <c r="A118" s="11"/>
      <c r="B118" s="11"/>
      <c r="C118" s="11"/>
      <c r="D118" s="11"/>
      <c r="E118" s="11"/>
      <c r="F118" s="11"/>
    </row>
    <row r="119" spans="1:6" x14ac:dyDescent="0.2">
      <c r="A119" s="11"/>
      <c r="B119" s="11"/>
      <c r="C119" s="11"/>
      <c r="D119" s="11"/>
      <c r="E119" s="11"/>
      <c r="F119" s="11"/>
    </row>
    <row r="120" spans="1:6" x14ac:dyDescent="0.2">
      <c r="A120" s="11"/>
      <c r="B120" s="11"/>
      <c r="C120" s="11"/>
      <c r="D120" s="11"/>
      <c r="E120" s="11"/>
      <c r="F120" s="11"/>
    </row>
    <row r="121" spans="1:6" x14ac:dyDescent="0.2">
      <c r="A121" s="11"/>
      <c r="B121" s="11"/>
      <c r="C121" s="11"/>
      <c r="D121" s="11"/>
      <c r="E121" s="11"/>
      <c r="F121" s="11"/>
    </row>
    <row r="122" spans="1:6" x14ac:dyDescent="0.2">
      <c r="A122" s="11"/>
      <c r="B122" s="11"/>
      <c r="C122" s="11"/>
      <c r="D122" s="11"/>
      <c r="E122" s="11"/>
      <c r="F122" s="11"/>
    </row>
    <row r="123" spans="1:6" x14ac:dyDescent="0.2">
      <c r="A123" s="11"/>
      <c r="B123" s="11"/>
      <c r="C123" s="11"/>
      <c r="D123" s="11"/>
      <c r="E123" s="11"/>
      <c r="F123" s="11"/>
    </row>
    <row r="124" spans="1:6" x14ac:dyDescent="0.2">
      <c r="A124" s="11"/>
      <c r="B124" s="11"/>
      <c r="C124" s="11"/>
      <c r="D124" s="11"/>
      <c r="E124" s="11"/>
      <c r="F124" s="11"/>
    </row>
    <row r="125" spans="1:6" x14ac:dyDescent="0.2">
      <c r="A125" s="11"/>
      <c r="B125" s="11"/>
      <c r="C125" s="11"/>
      <c r="D125" s="21"/>
      <c r="E125" s="11"/>
      <c r="F125" s="11"/>
    </row>
    <row r="126" spans="1:6" x14ac:dyDescent="0.2">
      <c r="A126" s="11"/>
      <c r="B126" s="11"/>
      <c r="C126" s="11"/>
      <c r="D126" s="11"/>
      <c r="E126" s="11"/>
      <c r="F126" s="11"/>
    </row>
    <row r="128" spans="1:6" x14ac:dyDescent="0.2">
      <c r="C128" s="21" t="s">
        <v>175</v>
      </c>
    </row>
  </sheetData>
  <sheetProtection algorithmName="SHA-512" hashValue="CtbQF+NCzaKwbVJj9StHq48VzaftrKQOQeLwZkx6mK7Rl3/BngReQA5kQqFNf2hy7b0RRtG8dxcekuUOP3fBVA==" saltValue="/aW6SoOwpCbkRl6AGOlf6w==" spinCount="100000" sheet="1"/>
  <mergeCells count="1">
    <mergeCell ref="C2:F2"/>
  </mergeCells>
  <phoneticPr fontId="0" type="noConversion"/>
  <pageMargins left="1.25" right="0.39" top="0.45" bottom="0.28999999999999998" header="0.16" footer="0.38"/>
  <pageSetup paperSize="9" fitToHeight="0" orientation="portrait" r:id="rId1"/>
  <headerFooter alignWithMargins="0"/>
  <rowBreaks count="1" manualBreakCount="1">
    <brk id="76"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Antrags-Deckblatt</vt:lpstr>
      <vt:lpstr>Kalkulierte Auslastung</vt:lpstr>
      <vt:lpstr>Personalbogen</vt:lpstr>
      <vt:lpstr>Kostenkalkulation</vt:lpstr>
      <vt:lpstr>Entgeltberechnung</vt:lpstr>
      <vt:lpstr>'Antrags-Deckblatt'!Druckbereich</vt:lpstr>
      <vt:lpstr>Entgeltberechnung!Druckbereich</vt:lpstr>
      <vt:lpstr>'Kalkulierte Auslastung'!Druckbereich</vt:lpstr>
      <vt:lpstr>Personalbogen!Druckbereich</vt:lpstr>
    </vt:vector>
  </TitlesOfParts>
  <Company>Senator für AFGJS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auf Vereinbarung von Entgelten SGBXII/BSHG</dc:title>
  <dc:subject>Berechnung von Kosten Preisen nach Hilfeempfängergruppen</dc:subject>
  <dc:creator>Georg Xaver Wutz</dc:creator>
  <cp:lastModifiedBy>luehr.nils</cp:lastModifiedBy>
  <cp:lastPrinted>2011-12-12T14:58:37Z</cp:lastPrinted>
  <dcterms:created xsi:type="dcterms:W3CDTF">2005-09-09T08:43:14Z</dcterms:created>
  <dcterms:modified xsi:type="dcterms:W3CDTF">2020-06-11T11:44:03Z</dcterms:modified>
</cp:coreProperties>
</file>