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iver.muenzner\Desktop\"/>
    </mc:Choice>
  </mc:AlternateContent>
  <bookViews>
    <workbookView xWindow="0" yWindow="0" windowWidth="28800" windowHeight="1218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Tabelle1!$A$1:$J$28</definedName>
  </definedNames>
  <calcPr calcId="162913"/>
</workbook>
</file>

<file path=xl/calcChain.xml><?xml version="1.0" encoding="utf-8"?>
<calcChain xmlns="http://schemas.openxmlformats.org/spreadsheetml/2006/main">
  <c r="G9" i="1" l="1"/>
  <c r="E14" i="1" l="1"/>
  <c r="E13" i="1" l="1"/>
  <c r="G15" i="1"/>
  <c r="I2" i="1"/>
  <c r="D7" i="1" s="1"/>
  <c r="D18" i="1" s="1"/>
  <c r="E7" i="1" l="1"/>
  <c r="C7" i="1"/>
  <c r="E9" i="1" l="1"/>
  <c r="E18" i="1"/>
  <c r="C9" i="1"/>
  <c r="C18" i="1"/>
  <c r="H23" i="1"/>
  <c r="H24" i="1" s="1"/>
  <c r="E20" i="1" s="1"/>
  <c r="G16" i="1"/>
  <c r="G18" i="1" s="1"/>
  <c r="J3" i="1" s="1"/>
  <c r="J5" i="1" s="1"/>
  <c r="C13" i="1"/>
  <c r="H9" i="1"/>
  <c r="I9" i="1" s="1"/>
  <c r="H6" i="1"/>
  <c r="I6" i="1" s="1"/>
  <c r="H5" i="1"/>
  <c r="I5" i="1" s="1"/>
  <c r="E23" i="1" l="1"/>
  <c r="E26" i="1" s="1"/>
  <c r="D13" i="1"/>
  <c r="C14" i="1"/>
  <c r="H25" i="1"/>
  <c r="C20" i="1"/>
  <c r="J9" i="1"/>
  <c r="J6" i="1"/>
  <c r="D20" i="1"/>
  <c r="D14" i="1"/>
  <c r="D9" i="1" l="1"/>
  <c r="C23" i="1"/>
  <c r="C26" i="1" s="1"/>
  <c r="D23" i="1" l="1"/>
  <c r="D26" i="1" s="1"/>
</calcChain>
</file>

<file path=xl/sharedStrings.xml><?xml version="1.0" encoding="utf-8"?>
<sst xmlns="http://schemas.openxmlformats.org/spreadsheetml/2006/main" count="48" uniqueCount="46">
  <si>
    <t>Std/Woche</t>
  </si>
  <si>
    <t>eff. ArbStd/Jahr</t>
  </si>
  <si>
    <t>Indikatoren</t>
  </si>
  <si>
    <t>pro Jahr</t>
  </si>
  <si>
    <t>pro Mon.</t>
  </si>
  <si>
    <t>pro Woche</t>
  </si>
  <si>
    <t>pro Std.effektiv</t>
  </si>
  <si>
    <t xml:space="preserve">Sozialpäd. /Sozialarb. </t>
  </si>
  <si>
    <t>Erzieher</t>
  </si>
  <si>
    <t xml:space="preserve"> </t>
  </si>
  <si>
    <t>Arbeitstage/Jahr</t>
  </si>
  <si>
    <t>Wochenarbeitszeit/Std.</t>
  </si>
  <si>
    <t xml:space="preserve">1 zu        </t>
  </si>
  <si>
    <t>Arbeitstage/Woche</t>
  </si>
  <si>
    <t>Arbeitszeit/Arbeitstag</t>
  </si>
  <si>
    <t>nachrichtlich nur Modul I u. II:</t>
  </si>
  <si>
    <t>Arbeitsstd/Jahr/nominell</t>
  </si>
  <si>
    <t>Aufteilung in direkte und indirekte LZ:</t>
  </si>
  <si>
    <t xml:space="preserve">Ausfallzeit </t>
  </si>
  <si>
    <t>80 v.H. direkt</t>
  </si>
  <si>
    <t>Arbeitsstd/Jahr/effektiv</t>
  </si>
  <si>
    <t>20 v.H. indirekt (Vor- und Nachbereitung,</t>
  </si>
  <si>
    <t>DB, Doku, Wegezeiten, Kooperation etc.)</t>
  </si>
  <si>
    <t>Leitung/Koordination - PersSchlüssel 1 zu</t>
  </si>
  <si>
    <t>Personalkosten/Jahr</t>
  </si>
  <si>
    <t>Anteil pro Kind / Jahr</t>
  </si>
  <si>
    <t>Anteil pro Kind / Monat</t>
  </si>
  <si>
    <t>für Einmalleistung Modul I = 50 %</t>
  </si>
  <si>
    <t>Auslastung</t>
  </si>
  <si>
    <r>
      <t>Woch/Mon</t>
    </r>
    <r>
      <rPr>
        <sz val="10"/>
        <color indexed="10"/>
        <rFont val="Arial"/>
        <family val="2"/>
      </rPr>
      <t xml:space="preserve"> </t>
    </r>
  </si>
  <si>
    <t xml:space="preserve">Umrechnung in Stellenanteile </t>
  </si>
  <si>
    <t>Gesamtkosten</t>
  </si>
  <si>
    <t>Kosten d. Betreuungspersonals</t>
  </si>
  <si>
    <t>Kosten d. Leitung/Koordination</t>
  </si>
  <si>
    <t>Entgelt</t>
  </si>
  <si>
    <t>Monatspauschale</t>
  </si>
  <si>
    <t>Overhead- und Sachkostenpauschale</t>
  </si>
  <si>
    <t>Leistungszeit (Std./Woche)</t>
  </si>
  <si>
    <t>Betreuungsschlüssel (brutto) inkl. Ausfallz.</t>
  </si>
  <si>
    <t>begleitete Berufsausbildung</t>
  </si>
  <si>
    <t>begleitete Berufsvorbereitung einschließlich Qualifizierung/Praktika</t>
  </si>
  <si>
    <t>begleitete Berufsorientierung (intensiv)</t>
  </si>
  <si>
    <t>Mischung 80SA : 20Erz</t>
  </si>
  <si>
    <t xml:space="preserve">Leistungstyp I (LT I) </t>
  </si>
  <si>
    <t xml:space="preserve">Leistungstyp II (LT II) </t>
  </si>
  <si>
    <t xml:space="preserve">Leistungstyp III (LT III)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</si>
</sst>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#,##0.00\ &quot;€&quot;"/>
    <numFmt numFmtId="167" formatCode="#,##0.00000\ &quot;€&quot;"/>
    <numFmt numFmtId="168" formatCode="0.0%"/>
    <numFmt numFmtId="169" formatCode="0.0000"/>
    <numFmt numFmtId="170" formatCode="#,##0.0"/>
    <numFmt numFmtId="171" formatCode="0.00000"/>
    <numFmt numFmtId="172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u val="double"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8" xfId="0" applyFont="1" applyFill="1" applyBorder="1" applyAlignment="1">
      <alignment horizontal="center"/>
    </xf>
    <xf numFmtId="166" fontId="3" fillId="0" borderId="0" xfId="0" applyNumberFormat="1" applyFont="1" applyFill="1" applyBorder="1"/>
    <xf numFmtId="0" fontId="3" fillId="0" borderId="0" xfId="0" applyFont="1" applyFill="1" applyBorder="1"/>
    <xf numFmtId="0" fontId="3" fillId="0" borderId="3" xfId="1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165" fontId="3" fillId="0" borderId="9" xfId="2" applyNumberFormat="1" applyFont="1" applyFill="1" applyBorder="1"/>
    <xf numFmtId="166" fontId="3" fillId="0" borderId="9" xfId="0" applyNumberFormat="1" applyFont="1" applyBorder="1" applyAlignment="1">
      <alignment horizontal="center"/>
    </xf>
    <xf numFmtId="166" fontId="2" fillId="0" borderId="9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166" fontId="3" fillId="0" borderId="4" xfId="0" applyNumberFormat="1" applyFont="1" applyFill="1" applyBorder="1"/>
    <xf numFmtId="166" fontId="3" fillId="0" borderId="4" xfId="0" applyNumberFormat="1" applyFont="1" applyFill="1" applyBorder="1" applyAlignment="1">
      <alignment horizontal="center"/>
    </xf>
    <xf numFmtId="166" fontId="3" fillId="0" borderId="1" xfId="0" applyNumberFormat="1" applyFont="1" applyFill="1" applyBorder="1"/>
    <xf numFmtId="166" fontId="3" fillId="0" borderId="1" xfId="0" applyNumberFormat="1" applyFont="1" applyFill="1" applyBorder="1" applyAlignment="1">
      <alignment horizontal="center"/>
    </xf>
    <xf numFmtId="166" fontId="3" fillId="0" borderId="6" xfId="0" applyNumberFormat="1" applyFont="1" applyFill="1" applyBorder="1"/>
    <xf numFmtId="166" fontId="3" fillId="0" borderId="8" xfId="0" applyNumberFormat="1" applyFont="1" applyFill="1" applyBorder="1" applyAlignment="1">
      <alignment horizontal="center"/>
    </xf>
    <xf numFmtId="166" fontId="3" fillId="0" borderId="7" xfId="0" applyNumberFormat="1" applyFont="1" applyFill="1" applyBorder="1"/>
    <xf numFmtId="9" fontId="6" fillId="0" borderId="7" xfId="2" applyFont="1" applyBorder="1" applyAlignment="1">
      <alignment horizontal="center"/>
    </xf>
    <xf numFmtId="9" fontId="6" fillId="0" borderId="8" xfId="2" applyFont="1" applyBorder="1" applyAlignment="1">
      <alignment horizontal="center"/>
    </xf>
    <xf numFmtId="168" fontId="3" fillId="0" borderId="0" xfId="2" applyNumberFormat="1" applyFont="1" applyFill="1" applyBorder="1"/>
    <xf numFmtId="0" fontId="7" fillId="0" borderId="0" xfId="0" applyFont="1"/>
    <xf numFmtId="0" fontId="7" fillId="0" borderId="7" xfId="0" applyFont="1" applyFill="1" applyBorder="1"/>
    <xf numFmtId="0" fontId="7" fillId="0" borderId="6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7" fillId="0" borderId="0" xfId="0" applyNumberFormat="1" applyFont="1" applyFill="1" applyBorder="1"/>
    <xf numFmtId="2" fontId="7" fillId="0" borderId="9" xfId="0" applyNumberFormat="1" applyFont="1" applyBorder="1" applyAlignment="1">
      <alignment horizontal="center"/>
    </xf>
    <xf numFmtId="0" fontId="7" fillId="0" borderId="0" xfId="0" applyFont="1" applyFill="1" applyBorder="1"/>
    <xf numFmtId="2" fontId="7" fillId="0" borderId="5" xfId="0" applyNumberFormat="1" applyFont="1" applyBorder="1" applyAlignment="1">
      <alignment horizontal="center"/>
    </xf>
    <xf numFmtId="2" fontId="7" fillId="0" borderId="0" xfId="0" applyNumberFormat="1" applyFont="1" applyFill="1" applyBorder="1"/>
    <xf numFmtId="0" fontId="7" fillId="0" borderId="9" xfId="0" applyNumberFormat="1" applyFont="1" applyFill="1" applyBorder="1"/>
    <xf numFmtId="167" fontId="7" fillId="0" borderId="0" xfId="0" applyNumberFormat="1" applyFont="1" applyFill="1" applyBorder="1"/>
    <xf numFmtId="0" fontId="7" fillId="0" borderId="4" xfId="0" applyFont="1" applyFill="1" applyBorder="1"/>
    <xf numFmtId="0" fontId="7" fillId="0" borderId="3" xfId="0" applyFont="1" applyFill="1" applyBorder="1" applyAlignment="1">
      <alignment horizontal="center"/>
    </xf>
    <xf numFmtId="166" fontId="7" fillId="0" borderId="9" xfId="0" applyNumberFormat="1" applyFont="1" applyFill="1" applyBorder="1"/>
    <xf numFmtId="166" fontId="7" fillId="0" borderId="9" xfId="0" applyNumberFormat="1" applyFont="1" applyBorder="1" applyAlignment="1">
      <alignment horizontal="center"/>
    </xf>
    <xf numFmtId="0" fontId="7" fillId="0" borderId="1" xfId="0" applyFont="1" applyFill="1" applyBorder="1"/>
    <xf numFmtId="166" fontId="7" fillId="0" borderId="7" xfId="0" applyNumberFormat="1" applyFont="1" applyFill="1" applyBorder="1"/>
    <xf numFmtId="0" fontId="7" fillId="0" borderId="11" xfId="0" applyFont="1" applyFill="1" applyBorder="1"/>
    <xf numFmtId="166" fontId="7" fillId="0" borderId="6" xfId="0" applyNumberFormat="1" applyFont="1" applyFill="1" applyBorder="1"/>
    <xf numFmtId="168" fontId="7" fillId="0" borderId="0" xfId="0" applyNumberFormat="1" applyFont="1" applyFill="1" applyBorder="1"/>
    <xf numFmtId="166" fontId="7" fillId="0" borderId="12" xfId="0" applyNumberFormat="1" applyFont="1" applyBorder="1" applyAlignment="1">
      <alignment horizontal="center"/>
    </xf>
    <xf numFmtId="0" fontId="7" fillId="0" borderId="0" xfId="0" applyFont="1" applyBorder="1"/>
    <xf numFmtId="170" fontId="7" fillId="0" borderId="0" xfId="0" applyNumberFormat="1" applyFont="1" applyBorder="1"/>
    <xf numFmtId="166" fontId="3" fillId="0" borderId="6" xfId="0" applyNumberFormat="1" applyFont="1" applyFill="1" applyBorder="1" applyAlignment="1">
      <alignment horizontal="center"/>
    </xf>
    <xf numFmtId="166" fontId="8" fillId="0" borderId="9" xfId="0" applyNumberFormat="1" applyFont="1" applyBorder="1" applyAlignment="1">
      <alignment horizontal="center"/>
    </xf>
    <xf numFmtId="8" fontId="7" fillId="0" borderId="0" xfId="0" applyNumberFormat="1" applyFont="1" applyFill="1" applyBorder="1"/>
    <xf numFmtId="0" fontId="7" fillId="0" borderId="0" xfId="0" applyFont="1" applyAlignment="1">
      <alignment horizontal="right"/>
    </xf>
    <xf numFmtId="166" fontId="2" fillId="0" borderId="5" xfId="0" applyNumberFormat="1" applyFont="1" applyBorder="1" applyAlignment="1">
      <alignment horizontal="center"/>
    </xf>
    <xf numFmtId="166" fontId="8" fillId="0" borderId="5" xfId="0" applyNumberFormat="1" applyFont="1" applyBorder="1" applyAlignment="1">
      <alignment horizontal="center"/>
    </xf>
    <xf numFmtId="171" fontId="7" fillId="0" borderId="0" xfId="0" applyNumberFormat="1" applyFont="1" applyFill="1" applyBorder="1"/>
    <xf numFmtId="0" fontId="10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66" fontId="7" fillId="0" borderId="5" xfId="0" applyNumberFormat="1" applyFont="1" applyBorder="1" applyAlignment="1">
      <alignment horizontal="center"/>
    </xf>
    <xf numFmtId="166" fontId="7" fillId="0" borderId="13" xfId="0" applyNumberFormat="1" applyFont="1" applyBorder="1" applyAlignment="1">
      <alignment horizontal="center"/>
    </xf>
    <xf numFmtId="169" fontId="7" fillId="0" borderId="0" xfId="0" applyNumberFormat="1" applyFont="1" applyFill="1" applyBorder="1"/>
    <xf numFmtId="0" fontId="7" fillId="0" borderId="15" xfId="0" applyFont="1" applyBorder="1"/>
    <xf numFmtId="0" fontId="3" fillId="0" borderId="17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7" fillId="0" borderId="19" xfId="0" applyFont="1" applyBorder="1"/>
    <xf numFmtId="0" fontId="7" fillId="0" borderId="22" xfId="0" applyFont="1" applyBorder="1"/>
    <xf numFmtId="0" fontId="7" fillId="0" borderId="23" xfId="0" applyFont="1" applyFill="1" applyBorder="1"/>
    <xf numFmtId="0" fontId="4" fillId="0" borderId="22" xfId="0" applyFont="1" applyBorder="1"/>
    <xf numFmtId="0" fontId="7" fillId="0" borderId="24" xfId="0" applyFont="1" applyBorder="1"/>
    <xf numFmtId="0" fontId="7" fillId="0" borderId="27" xfId="0" applyFont="1" applyBorder="1"/>
    <xf numFmtId="0" fontId="3" fillId="0" borderId="28" xfId="0" applyFont="1" applyFill="1" applyBorder="1"/>
    <xf numFmtId="165" fontId="7" fillId="0" borderId="20" xfId="0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66" fontId="7" fillId="0" borderId="20" xfId="0" applyNumberFormat="1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166" fontId="7" fillId="0" borderId="29" xfId="0" applyNumberFormat="1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10" fillId="0" borderId="27" xfId="0" applyFont="1" applyBorder="1"/>
    <xf numFmtId="167" fontId="3" fillId="0" borderId="0" xfId="0" applyNumberFormat="1" applyFont="1" applyFill="1" applyBorder="1"/>
    <xf numFmtId="166" fontId="3" fillId="0" borderId="5" xfId="0" applyNumberFormat="1" applyFont="1" applyBorder="1" applyAlignment="1">
      <alignment horizontal="center"/>
    </xf>
    <xf numFmtId="9" fontId="3" fillId="0" borderId="9" xfId="2" applyFont="1" applyBorder="1" applyAlignment="1">
      <alignment horizontal="center"/>
    </xf>
    <xf numFmtId="9" fontId="3" fillId="0" borderId="5" xfId="2" applyFont="1" applyBorder="1" applyAlignment="1">
      <alignment horizontal="center"/>
    </xf>
    <xf numFmtId="0" fontId="7" fillId="0" borderId="22" xfId="0" applyFont="1" applyFill="1" applyBorder="1"/>
    <xf numFmtId="0" fontId="7" fillId="0" borderId="19" xfId="0" applyFont="1" applyFill="1" applyBorder="1"/>
    <xf numFmtId="0" fontId="3" fillId="0" borderId="32" xfId="0" applyFont="1" applyFill="1" applyBorder="1"/>
    <xf numFmtId="0" fontId="3" fillId="0" borderId="21" xfId="0" applyFont="1" applyFill="1" applyBorder="1"/>
    <xf numFmtId="0" fontId="3" fillId="0" borderId="19" xfId="0" applyFont="1" applyFill="1" applyBorder="1"/>
    <xf numFmtId="0" fontId="3" fillId="0" borderId="22" xfId="0" applyFont="1" applyFill="1" applyBorder="1"/>
    <xf numFmtId="166" fontId="3" fillId="0" borderId="21" xfId="0" applyNumberFormat="1" applyFont="1" applyFill="1" applyBorder="1" applyAlignment="1">
      <alignment horizontal="left"/>
    </xf>
    <xf numFmtId="0" fontId="3" fillId="0" borderId="33" xfId="0" applyFont="1" applyFill="1" applyBorder="1"/>
    <xf numFmtId="169" fontId="7" fillId="0" borderId="22" xfId="0" applyNumberFormat="1" applyFont="1" applyFill="1" applyBorder="1"/>
    <xf numFmtId="0" fontId="7" fillId="2" borderId="32" xfId="0" applyFont="1" applyFill="1" applyBorder="1"/>
    <xf numFmtId="166" fontId="3" fillId="2" borderId="6" xfId="0" applyNumberFormat="1" applyFont="1" applyFill="1" applyBorder="1"/>
    <xf numFmtId="0" fontId="3" fillId="2" borderId="32" xfId="0" applyFont="1" applyFill="1" applyBorder="1"/>
    <xf numFmtId="0" fontId="7" fillId="3" borderId="21" xfId="0" applyFont="1" applyFill="1" applyBorder="1"/>
    <xf numFmtId="1" fontId="6" fillId="3" borderId="3" xfId="2" applyNumberFormat="1" applyFont="1" applyFill="1" applyBorder="1" applyAlignment="1">
      <alignment horizontal="center"/>
    </xf>
    <xf numFmtId="1" fontId="6" fillId="3" borderId="2" xfId="2" applyNumberFormat="1" applyFont="1" applyFill="1" applyBorder="1" applyAlignment="1">
      <alignment horizontal="center"/>
    </xf>
    <xf numFmtId="0" fontId="7" fillId="3" borderId="22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3" borderId="9" xfId="0" applyNumberFormat="1" applyFont="1" applyFill="1" applyBorder="1" applyAlignment="1">
      <alignment horizontal="center"/>
    </xf>
    <xf numFmtId="2" fontId="7" fillId="3" borderId="5" xfId="0" applyNumberFormat="1" applyFont="1" applyFill="1" applyBorder="1" applyAlignment="1">
      <alignment horizontal="center"/>
    </xf>
    <xf numFmtId="0" fontId="7" fillId="3" borderId="19" xfId="0" applyFont="1" applyFill="1" applyBorder="1"/>
    <xf numFmtId="2" fontId="7" fillId="3" borderId="7" xfId="0" applyNumberFormat="1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/>
    </xf>
    <xf numFmtId="0" fontId="3" fillId="2" borderId="6" xfId="0" applyNumberFormat="1" applyFont="1" applyFill="1" applyBorder="1"/>
    <xf numFmtId="0" fontId="7" fillId="2" borderId="11" xfId="0" applyFont="1" applyFill="1" applyBorder="1"/>
    <xf numFmtId="166" fontId="7" fillId="2" borderId="6" xfId="0" applyNumberFormat="1" applyFont="1" applyFill="1" applyBorder="1"/>
    <xf numFmtId="166" fontId="7" fillId="2" borderId="6" xfId="0" applyNumberFormat="1" applyFont="1" applyFill="1" applyBorder="1" applyAlignment="1">
      <alignment horizontal="center"/>
    </xf>
    <xf numFmtId="166" fontId="7" fillId="2" borderId="10" xfId="0" applyNumberFormat="1" applyFont="1" applyFill="1" applyBorder="1" applyAlignment="1">
      <alignment horizontal="center"/>
    </xf>
    <xf numFmtId="0" fontId="3" fillId="0" borderId="0" xfId="0" applyFont="1" applyBorder="1"/>
    <xf numFmtId="0" fontId="7" fillId="0" borderId="29" xfId="0" applyFont="1" applyBorder="1" applyAlignment="1">
      <alignment horizontal="center"/>
    </xf>
    <xf numFmtId="166" fontId="8" fillId="0" borderId="34" xfId="0" applyNumberFormat="1" applyFont="1" applyBorder="1" applyAlignment="1">
      <alignment horizontal="center"/>
    </xf>
    <xf numFmtId="166" fontId="2" fillId="0" borderId="34" xfId="0" applyNumberFormat="1" applyFont="1" applyBorder="1" applyAlignment="1">
      <alignment horizontal="center"/>
    </xf>
    <xf numFmtId="166" fontId="7" fillId="0" borderId="35" xfId="0" applyNumberFormat="1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9" fontId="6" fillId="0" borderId="34" xfId="2" applyFont="1" applyBorder="1" applyAlignment="1">
      <alignment horizontal="center"/>
    </xf>
    <xf numFmtId="1" fontId="6" fillId="3" borderId="36" xfId="2" applyNumberFormat="1" applyFont="1" applyFill="1" applyBorder="1" applyAlignment="1">
      <alignment horizontal="center"/>
    </xf>
    <xf numFmtId="0" fontId="7" fillId="3" borderId="34" xfId="0" applyFont="1" applyFill="1" applyBorder="1" applyAlignment="1">
      <alignment horizontal="center"/>
    </xf>
    <xf numFmtId="2" fontId="7" fillId="3" borderId="34" xfId="0" applyNumberFormat="1" applyFont="1" applyFill="1" applyBorder="1" applyAlignment="1">
      <alignment horizontal="center"/>
    </xf>
    <xf numFmtId="166" fontId="7" fillId="0" borderId="34" xfId="0" applyNumberFormat="1" applyFont="1" applyBorder="1" applyAlignment="1">
      <alignment horizontal="center"/>
    </xf>
    <xf numFmtId="166" fontId="7" fillId="2" borderId="29" xfId="0" applyNumberFormat="1" applyFont="1" applyFill="1" applyBorder="1" applyAlignment="1">
      <alignment horizontal="center"/>
    </xf>
    <xf numFmtId="166" fontId="3" fillId="0" borderId="34" xfId="0" applyNumberFormat="1" applyFont="1" applyBorder="1" applyAlignment="1">
      <alignment horizontal="center"/>
    </xf>
    <xf numFmtId="9" fontId="3" fillId="0" borderId="34" xfId="2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0" borderId="34" xfId="0" applyNumberFormat="1" applyFont="1" applyBorder="1" applyAlignment="1">
      <alignment horizontal="center"/>
    </xf>
    <xf numFmtId="0" fontId="3" fillId="2" borderId="33" xfId="0" applyFont="1" applyFill="1" applyBorder="1"/>
    <xf numFmtId="0" fontId="3" fillId="0" borderId="25" xfId="0" applyFont="1" applyFill="1" applyBorder="1"/>
    <xf numFmtId="0" fontId="7" fillId="0" borderId="14" xfId="0" applyFont="1" applyFill="1" applyBorder="1"/>
    <xf numFmtId="8" fontId="7" fillId="0" borderId="14" xfId="0" applyNumberFormat="1" applyFont="1" applyFill="1" applyBorder="1"/>
    <xf numFmtId="170" fontId="7" fillId="0" borderId="14" xfId="0" applyNumberFormat="1" applyFont="1" applyFill="1" applyBorder="1"/>
    <xf numFmtId="0" fontId="7" fillId="0" borderId="26" xfId="0" applyFont="1" applyFill="1" applyBorder="1"/>
    <xf numFmtId="0" fontId="7" fillId="0" borderId="18" xfId="0" applyFont="1" applyBorder="1"/>
    <xf numFmtId="9" fontId="3" fillId="0" borderId="9" xfId="2" applyNumberFormat="1" applyFont="1" applyFill="1" applyBorder="1"/>
    <xf numFmtId="2" fontId="7" fillId="3" borderId="29" xfId="0" applyNumberFormat="1" applyFont="1" applyFill="1" applyBorder="1" applyAlignment="1">
      <alignment horizontal="center"/>
    </xf>
    <xf numFmtId="172" fontId="7" fillId="0" borderId="9" xfId="0" applyNumberFormat="1" applyFont="1" applyBorder="1" applyAlignment="1">
      <alignment horizontal="center"/>
    </xf>
    <xf numFmtId="172" fontId="7" fillId="0" borderId="5" xfId="0" applyNumberFormat="1" applyFont="1" applyBorder="1" applyAlignment="1">
      <alignment horizontal="center"/>
    </xf>
    <xf numFmtId="172" fontId="7" fillId="0" borderId="34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0" borderId="18" xfId="0" applyFont="1" applyFill="1" applyBorder="1"/>
    <xf numFmtId="0" fontId="7" fillId="0" borderId="6" xfId="0" applyFont="1" applyBorder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showGridLines="0" tabSelected="1" view="pageLayout" topLeftCell="A13" zoomScale="85" zoomScaleNormal="100" zoomScalePageLayoutView="85" workbookViewId="0">
      <selection activeCell="D10" sqref="D10"/>
    </sheetView>
  </sheetViews>
  <sheetFormatPr baseColWidth="10" defaultRowHeight="12.75" x14ac:dyDescent="0.2"/>
  <cols>
    <col min="1" max="1" width="0.140625" style="22" customWidth="1"/>
    <col min="2" max="2" width="35.85546875" style="22" customWidth="1"/>
    <col min="3" max="3" width="18" style="22" bestFit="1" customWidth="1"/>
    <col min="4" max="4" width="18.85546875" style="22" bestFit="1" customWidth="1"/>
    <col min="5" max="5" width="19.7109375" style="22" bestFit="1" customWidth="1"/>
    <col min="6" max="6" width="21" style="22" customWidth="1"/>
    <col min="7" max="7" width="19.28515625" style="22" customWidth="1"/>
    <col min="8" max="10" width="13.85546875" style="22" customWidth="1"/>
    <col min="11" max="11" width="2.42578125" style="22" customWidth="1"/>
    <col min="12" max="16384" width="11.42578125" style="22"/>
  </cols>
  <sheetData>
    <row r="1" spans="2:11" ht="13.5" thickBot="1" x14ac:dyDescent="0.25"/>
    <row r="2" spans="2:11" ht="19.7" customHeight="1" x14ac:dyDescent="0.2">
      <c r="B2" s="60" t="s">
        <v>2</v>
      </c>
      <c r="C2" s="146" t="s">
        <v>43</v>
      </c>
      <c r="D2" s="146" t="s">
        <v>44</v>
      </c>
      <c r="E2" s="146" t="s">
        <v>45</v>
      </c>
      <c r="F2" s="145"/>
      <c r="G2" s="61"/>
      <c r="H2" s="62" t="s">
        <v>0</v>
      </c>
      <c r="I2" s="63">
        <f>G13</f>
        <v>39.200000000000003</v>
      </c>
      <c r="J2" s="70" t="s">
        <v>1</v>
      </c>
      <c r="K2" s="30"/>
    </row>
    <row r="3" spans="2:11" ht="69" customHeight="1" x14ac:dyDescent="0.2">
      <c r="B3" s="64"/>
      <c r="C3" s="142" t="s">
        <v>39</v>
      </c>
      <c r="D3" s="143" t="s">
        <v>40</v>
      </c>
      <c r="E3" s="144" t="s">
        <v>41</v>
      </c>
      <c r="F3" s="84"/>
      <c r="G3" s="9"/>
      <c r="H3" s="10" t="s">
        <v>29</v>
      </c>
      <c r="I3" s="11">
        <v>4.33</v>
      </c>
      <c r="J3" s="71">
        <f>G18</f>
        <v>1616.5296000000003</v>
      </c>
      <c r="K3" s="30"/>
    </row>
    <row r="4" spans="2:11" ht="19.7" customHeight="1" x14ac:dyDescent="0.2">
      <c r="B4" s="65"/>
      <c r="C4" s="25"/>
      <c r="D4" s="26"/>
      <c r="E4" s="117"/>
      <c r="F4" s="85"/>
      <c r="G4" s="24" t="s">
        <v>3</v>
      </c>
      <c r="H4" s="1" t="s">
        <v>4</v>
      </c>
      <c r="I4" s="1" t="s">
        <v>5</v>
      </c>
      <c r="J4" s="72" t="s">
        <v>6</v>
      </c>
      <c r="K4" s="45"/>
    </row>
    <row r="5" spans="2:11" ht="19.7" customHeight="1" x14ac:dyDescent="0.2">
      <c r="B5" s="65"/>
      <c r="C5" s="25"/>
      <c r="D5" s="26"/>
      <c r="E5" s="117"/>
      <c r="F5" s="93" t="s">
        <v>7</v>
      </c>
      <c r="G5" s="94">
        <v>0</v>
      </c>
      <c r="H5" s="47">
        <f>G5/12</f>
        <v>0</v>
      </c>
      <c r="I5" s="16">
        <f>H5/I3</f>
        <v>0</v>
      </c>
      <c r="J5" s="73">
        <f>G5/J3</f>
        <v>0</v>
      </c>
      <c r="K5" s="78"/>
    </row>
    <row r="6" spans="2:11" ht="19.7" customHeight="1" x14ac:dyDescent="0.2">
      <c r="B6" s="65" t="s">
        <v>37</v>
      </c>
      <c r="C6" s="31">
        <v>2.5</v>
      </c>
      <c r="D6" s="29">
        <v>6.25</v>
      </c>
      <c r="E6" s="126">
        <v>12.5</v>
      </c>
      <c r="F6" s="95" t="s">
        <v>8</v>
      </c>
      <c r="G6" s="94">
        <v>0</v>
      </c>
      <c r="H6" s="47">
        <f>G6/12</f>
        <v>0</v>
      </c>
      <c r="I6" s="16">
        <f>H6/I3</f>
        <v>0</v>
      </c>
      <c r="J6" s="73">
        <f>G6/J3</f>
        <v>0</v>
      </c>
      <c r="K6" s="78"/>
    </row>
    <row r="7" spans="2:11" ht="19.7" customHeight="1" x14ac:dyDescent="0.2">
      <c r="B7" s="65" t="s">
        <v>30</v>
      </c>
      <c r="C7" s="139">
        <f>C6/(I2*(1-G17))</f>
        <v>8.0728493929217243E-2</v>
      </c>
      <c r="D7" s="140">
        <f>D6/(I2*(1-G17))</f>
        <v>0.20182123482304312</v>
      </c>
      <c r="E7" s="141">
        <f>E6/(I2*(1-G17))</f>
        <v>0.40364246964608624</v>
      </c>
      <c r="F7" s="87"/>
      <c r="G7" s="12"/>
      <c r="H7" s="13"/>
      <c r="I7" s="12"/>
      <c r="J7" s="74"/>
      <c r="K7" s="78"/>
    </row>
    <row r="8" spans="2:11" ht="19.7" customHeight="1" x14ac:dyDescent="0.2">
      <c r="B8" s="67" t="s">
        <v>38</v>
      </c>
      <c r="C8" s="25"/>
      <c r="D8" s="26"/>
      <c r="E8" s="117"/>
      <c r="F8" s="88"/>
      <c r="G8" s="14"/>
      <c r="H8" s="15"/>
      <c r="I8" s="14"/>
      <c r="J8" s="75"/>
      <c r="K8" s="78"/>
    </row>
    <row r="9" spans="2:11" ht="19.7" customHeight="1" x14ac:dyDescent="0.2">
      <c r="B9" s="67" t="s">
        <v>12</v>
      </c>
      <c r="C9" s="128">
        <f>1/C7</f>
        <v>12.387200000000002</v>
      </c>
      <c r="D9" s="127">
        <f>1/D7</f>
        <v>4.9548800000000002</v>
      </c>
      <c r="E9" s="129">
        <f>1/E7</f>
        <v>2.4774400000000001</v>
      </c>
      <c r="F9" s="86" t="s">
        <v>42</v>
      </c>
      <c r="G9" s="16">
        <f>(G5*0.8)+(G6*0.2)</f>
        <v>0</v>
      </c>
      <c r="H9" s="17">
        <f>G9/12</f>
        <v>0</v>
      </c>
      <c r="I9" s="18">
        <f>H9/I3</f>
        <v>0</v>
      </c>
      <c r="J9" s="76">
        <f>G9/J3</f>
        <v>0</v>
      </c>
      <c r="K9" s="30"/>
    </row>
    <row r="10" spans="2:11" ht="19.7" customHeight="1" x14ac:dyDescent="0.2">
      <c r="B10" s="64"/>
      <c r="C10" s="19"/>
      <c r="D10" s="20"/>
      <c r="E10" s="118"/>
      <c r="F10" s="87"/>
      <c r="G10" s="27"/>
      <c r="H10" s="28"/>
      <c r="I10" s="28"/>
      <c r="J10" s="77"/>
      <c r="K10" s="30"/>
    </row>
    <row r="11" spans="2:11" ht="19.7" customHeight="1" x14ac:dyDescent="0.2">
      <c r="B11" s="96" t="s">
        <v>15</v>
      </c>
      <c r="C11" s="97"/>
      <c r="D11" s="98"/>
      <c r="E11" s="119"/>
      <c r="F11" s="88"/>
      <c r="G11" s="27"/>
      <c r="H11" s="2"/>
      <c r="I11" s="3" t="s">
        <v>9</v>
      </c>
      <c r="J11" s="66"/>
      <c r="K11" s="30"/>
    </row>
    <row r="12" spans="2:11" ht="19.7" customHeight="1" x14ac:dyDescent="0.2">
      <c r="B12" s="99" t="s">
        <v>17</v>
      </c>
      <c r="C12" s="100"/>
      <c r="D12" s="101"/>
      <c r="E12" s="120"/>
      <c r="F12" s="87" t="s">
        <v>10</v>
      </c>
      <c r="G12" s="4">
        <v>261</v>
      </c>
      <c r="H12" s="5"/>
      <c r="I12" s="32"/>
      <c r="J12" s="66"/>
      <c r="K12" s="30"/>
    </row>
    <row r="13" spans="2:11" ht="19.7" customHeight="1" x14ac:dyDescent="0.2">
      <c r="B13" s="99" t="s">
        <v>19</v>
      </c>
      <c r="C13" s="102">
        <f>C6/100*80</f>
        <v>2</v>
      </c>
      <c r="D13" s="103">
        <f>D6/100*80</f>
        <v>5</v>
      </c>
      <c r="E13" s="121">
        <f>E6/100*80</f>
        <v>10</v>
      </c>
      <c r="F13" s="130" t="s">
        <v>11</v>
      </c>
      <c r="G13" s="107">
        <v>39.200000000000003</v>
      </c>
      <c r="H13" s="28"/>
      <c r="I13" s="2"/>
      <c r="J13" s="66"/>
      <c r="K13" s="30"/>
    </row>
    <row r="14" spans="2:11" ht="19.7" customHeight="1" x14ac:dyDescent="0.2">
      <c r="B14" s="99" t="s">
        <v>21</v>
      </c>
      <c r="C14" s="102">
        <f>C6/100*20</f>
        <v>0.5</v>
      </c>
      <c r="D14" s="103">
        <f>D6/100*20</f>
        <v>1.25</v>
      </c>
      <c r="E14" s="121">
        <f>E6/100*20</f>
        <v>2.5</v>
      </c>
      <c r="F14" s="89" t="s">
        <v>13</v>
      </c>
      <c r="G14" s="33">
        <v>5</v>
      </c>
      <c r="H14" s="28"/>
      <c r="I14" s="2"/>
      <c r="J14" s="66"/>
      <c r="K14" s="30"/>
    </row>
    <row r="15" spans="2:11" ht="19.7" customHeight="1" x14ac:dyDescent="0.2">
      <c r="B15" s="99" t="s">
        <v>22</v>
      </c>
      <c r="C15" s="102"/>
      <c r="D15" s="103"/>
      <c r="E15" s="121"/>
      <c r="F15" s="89" t="s">
        <v>14</v>
      </c>
      <c r="G15" s="33">
        <f>G13/G14</f>
        <v>7.8400000000000007</v>
      </c>
      <c r="H15" s="28"/>
      <c r="I15" s="80"/>
      <c r="J15" s="66"/>
      <c r="K15" s="30"/>
    </row>
    <row r="16" spans="2:11" ht="19.7" customHeight="1" x14ac:dyDescent="0.2">
      <c r="B16" s="104"/>
      <c r="C16" s="105"/>
      <c r="D16" s="106"/>
      <c r="E16" s="138"/>
      <c r="F16" s="89" t="s">
        <v>16</v>
      </c>
      <c r="G16" s="33">
        <f>G15*G12</f>
        <v>2046.2400000000002</v>
      </c>
      <c r="H16" s="28"/>
      <c r="I16" s="2"/>
      <c r="J16" s="66"/>
      <c r="K16" s="30"/>
    </row>
    <row r="17" spans="2:11" ht="19.7" customHeight="1" x14ac:dyDescent="0.2">
      <c r="B17" s="65"/>
      <c r="C17" s="38"/>
      <c r="D17" s="57"/>
      <c r="E17" s="122"/>
      <c r="F17" s="89" t="s">
        <v>18</v>
      </c>
      <c r="G17" s="137">
        <v>0.21</v>
      </c>
      <c r="H17" s="30"/>
      <c r="I17" s="30"/>
      <c r="J17" s="66"/>
      <c r="K17" s="30"/>
    </row>
    <row r="18" spans="2:11" ht="19.7" customHeight="1" x14ac:dyDescent="0.2">
      <c r="B18" s="69" t="s">
        <v>32</v>
      </c>
      <c r="C18" s="38">
        <f>C7*G5/12</f>
        <v>0</v>
      </c>
      <c r="D18" s="57">
        <f>D7*G9/12</f>
        <v>0</v>
      </c>
      <c r="E18" s="122">
        <f>E7*G5/12</f>
        <v>0</v>
      </c>
      <c r="F18" s="89" t="s">
        <v>20</v>
      </c>
      <c r="G18" s="6">
        <f>G16-(G17*G16)</f>
        <v>1616.5296000000003</v>
      </c>
      <c r="H18" s="21"/>
      <c r="I18" s="28"/>
      <c r="J18" s="66"/>
      <c r="K18" s="30"/>
    </row>
    <row r="19" spans="2:11" ht="19.7" customHeight="1" x14ac:dyDescent="0.2">
      <c r="B19" s="69"/>
      <c r="C19" s="25"/>
      <c r="D19" s="26"/>
      <c r="E19" s="117"/>
      <c r="F19" s="85"/>
      <c r="G19" s="23"/>
      <c r="H19" s="34"/>
      <c r="I19" s="28"/>
      <c r="J19" s="66"/>
      <c r="K19" s="30"/>
    </row>
    <row r="20" spans="2:11" ht="19.7" customHeight="1" x14ac:dyDescent="0.2">
      <c r="B20" s="69" t="s">
        <v>33</v>
      </c>
      <c r="C20" s="38">
        <f>H24</f>
        <v>0</v>
      </c>
      <c r="D20" s="57">
        <f>H24</f>
        <v>0</v>
      </c>
      <c r="E20" s="122">
        <f>H24</f>
        <v>0</v>
      </c>
      <c r="F20" s="84"/>
      <c r="G20" s="30"/>
      <c r="H20" s="30"/>
      <c r="I20" s="28"/>
      <c r="J20" s="66"/>
      <c r="K20" s="30"/>
    </row>
    <row r="21" spans="2:11" ht="19.7" customHeight="1" x14ac:dyDescent="0.2">
      <c r="B21" s="69"/>
      <c r="C21" s="25"/>
      <c r="D21" s="26"/>
      <c r="E21" s="113"/>
      <c r="F21" s="90" t="s">
        <v>23</v>
      </c>
      <c r="G21" s="35"/>
      <c r="H21" s="36">
        <v>50</v>
      </c>
      <c r="I21" s="30"/>
      <c r="J21" s="66"/>
      <c r="K21" s="30"/>
    </row>
    <row r="22" spans="2:11" ht="19.7" customHeight="1" x14ac:dyDescent="0.2">
      <c r="B22" s="93" t="s">
        <v>36</v>
      </c>
      <c r="C22" s="110">
        <v>0</v>
      </c>
      <c r="D22" s="111">
        <v>0</v>
      </c>
      <c r="E22" s="123">
        <v>0</v>
      </c>
      <c r="F22" s="130" t="s">
        <v>24</v>
      </c>
      <c r="G22" s="108"/>
      <c r="H22" s="109">
        <v>0</v>
      </c>
      <c r="I22" s="30"/>
      <c r="J22" s="66"/>
      <c r="K22" s="30"/>
    </row>
    <row r="23" spans="2:11" ht="19.7" customHeight="1" x14ac:dyDescent="0.2">
      <c r="B23" s="69" t="s">
        <v>31</v>
      </c>
      <c r="C23" s="7">
        <f>SUM(C18:C22)</f>
        <v>0</v>
      </c>
      <c r="D23" s="81">
        <f>SUM(D18:D22)</f>
        <v>0</v>
      </c>
      <c r="E23" s="124">
        <f>SUM(E18:E22)</f>
        <v>0</v>
      </c>
      <c r="F23" s="89" t="s">
        <v>25</v>
      </c>
      <c r="G23" s="30"/>
      <c r="H23" s="37">
        <f>H22/H21</f>
        <v>0</v>
      </c>
      <c r="I23" s="30"/>
      <c r="J23" s="66"/>
      <c r="K23" s="30"/>
    </row>
    <row r="24" spans="2:11" ht="19.7" customHeight="1" x14ac:dyDescent="0.2">
      <c r="B24" s="69"/>
      <c r="C24" s="7"/>
      <c r="D24" s="81"/>
      <c r="E24" s="124"/>
      <c r="F24" s="88" t="s">
        <v>26</v>
      </c>
      <c r="G24" s="39"/>
      <c r="H24" s="40">
        <f>H23/12</f>
        <v>0</v>
      </c>
      <c r="I24" s="30"/>
      <c r="J24" s="66"/>
      <c r="K24" s="30"/>
    </row>
    <row r="25" spans="2:11" ht="19.7" customHeight="1" x14ac:dyDescent="0.2">
      <c r="B25" s="69" t="s">
        <v>28</v>
      </c>
      <c r="C25" s="82">
        <v>0.98</v>
      </c>
      <c r="D25" s="83">
        <v>0.98</v>
      </c>
      <c r="E25" s="125">
        <v>0.98</v>
      </c>
      <c r="F25" s="91" t="s">
        <v>27</v>
      </c>
      <c r="G25" s="41"/>
      <c r="H25" s="42">
        <f>H24*0.5</f>
        <v>0</v>
      </c>
      <c r="I25" s="30"/>
      <c r="J25" s="66"/>
      <c r="K25" s="30"/>
    </row>
    <row r="26" spans="2:11" ht="19.7" customHeight="1" x14ac:dyDescent="0.25">
      <c r="B26" s="79" t="s">
        <v>34</v>
      </c>
      <c r="C26" s="48">
        <f>C23*100/98</f>
        <v>0</v>
      </c>
      <c r="D26" s="52">
        <f>D23*100/98</f>
        <v>0</v>
      </c>
      <c r="E26" s="114">
        <f>E23*100/98</f>
        <v>0</v>
      </c>
      <c r="F26" s="92"/>
      <c r="G26" s="3"/>
      <c r="H26" s="30"/>
      <c r="I26" s="59"/>
      <c r="J26" s="66"/>
      <c r="K26" s="30"/>
    </row>
    <row r="27" spans="2:11" ht="19.7" customHeight="1" x14ac:dyDescent="0.2">
      <c r="B27" s="79"/>
      <c r="C27" s="8" t="s">
        <v>35</v>
      </c>
      <c r="D27" s="51" t="s">
        <v>35</v>
      </c>
      <c r="E27" s="115" t="s">
        <v>35</v>
      </c>
      <c r="F27" s="84"/>
      <c r="G27" s="30"/>
      <c r="H27" s="30"/>
      <c r="I27" s="43"/>
      <c r="J27" s="66"/>
      <c r="K27" s="49"/>
    </row>
    <row r="28" spans="2:11" ht="19.7" customHeight="1" thickBot="1" x14ac:dyDescent="0.25">
      <c r="B28" s="68"/>
      <c r="C28" s="44"/>
      <c r="D28" s="58"/>
      <c r="E28" s="116"/>
      <c r="F28" s="131"/>
      <c r="G28" s="132"/>
      <c r="H28" s="133"/>
      <c r="I28" s="134"/>
      <c r="J28" s="135"/>
      <c r="K28" s="30"/>
    </row>
    <row r="29" spans="2:11" ht="19.7" customHeight="1" x14ac:dyDescent="0.2">
      <c r="F29" s="112"/>
      <c r="G29" s="45"/>
      <c r="H29" s="45"/>
      <c r="I29" s="46"/>
      <c r="J29" s="136"/>
      <c r="K29" s="45"/>
    </row>
    <row r="30" spans="2:11" ht="19.7" customHeight="1" x14ac:dyDescent="0.2">
      <c r="D30" s="45"/>
      <c r="E30" s="45"/>
      <c r="F30" s="112"/>
      <c r="G30" s="45"/>
      <c r="H30" s="45"/>
      <c r="I30" s="45"/>
      <c r="J30" s="45"/>
      <c r="K30" s="45"/>
    </row>
    <row r="31" spans="2:11" x14ac:dyDescent="0.2">
      <c r="D31" s="45"/>
      <c r="E31" s="45"/>
    </row>
    <row r="32" spans="2:11" x14ac:dyDescent="0.2">
      <c r="D32" s="45"/>
      <c r="E32" s="45"/>
      <c r="F32" s="30"/>
      <c r="G32" s="30"/>
      <c r="H32" s="53"/>
      <c r="I32" s="30"/>
      <c r="J32" s="30"/>
      <c r="K32" s="30"/>
    </row>
    <row r="33" spans="4:11" x14ac:dyDescent="0.2">
      <c r="D33" s="45"/>
      <c r="E33" s="45"/>
      <c r="F33" s="30"/>
      <c r="G33" s="30"/>
      <c r="H33" s="30"/>
      <c r="I33" s="54"/>
      <c r="J33" s="54"/>
      <c r="K33" s="54"/>
    </row>
    <row r="34" spans="4:11" x14ac:dyDescent="0.2">
      <c r="D34" s="45"/>
      <c r="E34" s="45"/>
      <c r="F34" s="30"/>
      <c r="G34" s="30"/>
      <c r="H34" s="30"/>
      <c r="I34" s="55"/>
      <c r="J34" s="55"/>
      <c r="K34" s="55"/>
    </row>
    <row r="35" spans="4:11" x14ac:dyDescent="0.2">
      <c r="D35" s="45"/>
      <c r="E35" s="45"/>
      <c r="F35" s="55"/>
      <c r="G35" s="30"/>
      <c r="H35" s="55"/>
      <c r="I35" s="55"/>
      <c r="J35" s="55"/>
      <c r="K35" s="55"/>
    </row>
    <row r="36" spans="4:11" x14ac:dyDescent="0.2">
      <c r="F36" s="55"/>
      <c r="G36" s="30"/>
      <c r="H36" s="55"/>
      <c r="I36" s="55"/>
      <c r="J36" s="55"/>
      <c r="K36" s="55"/>
    </row>
    <row r="37" spans="4:11" x14ac:dyDescent="0.2">
      <c r="F37" s="55"/>
      <c r="G37" s="30"/>
      <c r="H37" s="55"/>
      <c r="I37" s="55"/>
      <c r="J37" s="55"/>
      <c r="K37" s="55"/>
    </row>
    <row r="38" spans="4:11" x14ac:dyDescent="0.2">
      <c r="F38" s="55"/>
      <c r="G38" s="30"/>
      <c r="H38" s="55"/>
      <c r="I38" s="55"/>
      <c r="J38" s="55"/>
      <c r="K38" s="55"/>
    </row>
    <row r="39" spans="4:11" x14ac:dyDescent="0.2">
      <c r="F39" s="55"/>
      <c r="G39" s="30"/>
      <c r="H39" s="55"/>
      <c r="I39" s="55"/>
      <c r="J39" s="55"/>
      <c r="K39" s="55"/>
    </row>
    <row r="40" spans="4:11" x14ac:dyDescent="0.2">
      <c r="F40" s="55"/>
      <c r="G40" s="30"/>
      <c r="H40" s="55"/>
      <c r="I40" s="55"/>
      <c r="J40" s="55"/>
      <c r="K40" s="55"/>
    </row>
    <row r="41" spans="4:11" x14ac:dyDescent="0.2">
      <c r="F41" s="55"/>
      <c r="G41" s="30"/>
      <c r="H41" s="55"/>
      <c r="I41" s="56"/>
      <c r="J41" s="56"/>
      <c r="K41" s="56"/>
    </row>
    <row r="42" spans="4:11" x14ac:dyDescent="0.2">
      <c r="F42" s="55"/>
      <c r="G42" s="30"/>
      <c r="H42" s="55"/>
      <c r="I42" s="55"/>
      <c r="J42" s="55"/>
      <c r="K42" s="55"/>
    </row>
    <row r="43" spans="4:11" ht="114.75" customHeight="1" x14ac:dyDescent="0.2">
      <c r="F43" s="55"/>
      <c r="G43" s="30"/>
      <c r="H43" s="55"/>
      <c r="I43" s="55"/>
      <c r="J43" s="55"/>
      <c r="K43" s="55"/>
    </row>
    <row r="44" spans="4:11" x14ac:dyDescent="0.2">
      <c r="F44" s="50"/>
      <c r="H44" s="50"/>
      <c r="I44" s="50"/>
    </row>
    <row r="45" spans="4:11" x14ac:dyDescent="0.2">
      <c r="F45" s="50"/>
      <c r="H45" s="50"/>
      <c r="I45" s="50"/>
    </row>
    <row r="46" spans="4:11" x14ac:dyDescent="0.2">
      <c r="F46" s="50"/>
      <c r="H46" s="50"/>
      <c r="I46" s="50"/>
    </row>
    <row r="47" spans="4:11" x14ac:dyDescent="0.2">
      <c r="F47" s="50"/>
      <c r="H47" s="50"/>
    </row>
  </sheetData>
  <sheetProtection algorithmName="SHA-512" hashValue="RpUPp+iFlzGRNIldva9rOd9+D/0cUK0t8OeinecnKlBYKJRK4/1eK3ELfGEtU/t2YExQhWCU0DbRCWIy0hZ46A==" saltValue="asxLbKZGIp7JA6DctBhuNA==" spinCount="100000" sheet="1" objects="1" scenarios="1"/>
  <protectedRanges>
    <protectedRange sqref="G5:G6 G13 H22 C22:E22" name="Bereich1"/>
  </protectedRanges>
  <pageMargins left="0.25" right="0.25" top="0.75" bottom="0.75" header="0.3" footer="0.3"/>
  <pageSetup paperSize="9" scale="84" fitToHeight="0" orientation="landscape" horizontalDpi="300" verticalDpi="300" r:id="rId1"/>
  <headerFooter>
    <oddHeader xml:space="preserve">&amp;C&amp;"-,Fett"&amp;16Anlage 2: Berechnungsbogen Ambulante Maßnahmen der Jugendsozialarbeit
&amp;11Träger: 
Laufzeit ab: </oddHeader>
    <oddFooter>&amp;CKalkulationsmodell: Verabschiedet in der VK vom 20.08.2025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Ballegoy</dc:creator>
  <cp:lastModifiedBy>oliver.muenzner</cp:lastModifiedBy>
  <cp:lastPrinted>2019-08-14T06:43:48Z</cp:lastPrinted>
  <dcterms:created xsi:type="dcterms:W3CDTF">2014-03-11T12:58:34Z</dcterms:created>
  <dcterms:modified xsi:type="dcterms:W3CDTF">2025-09-22T13:11:42Z</dcterms:modified>
</cp:coreProperties>
</file>