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kia.ebers\Desktop\Homepage\"/>
    </mc:Choice>
  </mc:AlternateContent>
  <bookViews>
    <workbookView xWindow="0" yWindow="0" windowWidth="23040" windowHeight="9192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Tabelle1!$A$1:$K$36</definedName>
  </definedNames>
  <calcPr calcId="162913"/>
</workbook>
</file>

<file path=xl/calcChain.xml><?xml version="1.0" encoding="utf-8"?>
<calcChain xmlns="http://schemas.openxmlformats.org/spreadsheetml/2006/main">
  <c r="I6" i="1" l="1"/>
  <c r="J6" i="1"/>
  <c r="E21" i="1"/>
  <c r="E26" i="1"/>
  <c r="E31" i="1"/>
  <c r="E35" i="1"/>
  <c r="J33" i="1"/>
  <c r="E29" i="1"/>
  <c r="E17" i="1"/>
  <c r="E16" i="1"/>
  <c r="E12" i="1"/>
  <c r="H25" i="1"/>
  <c r="H26" i="1"/>
  <c r="E23" i="1"/>
  <c r="E13" i="1"/>
</calcChain>
</file>

<file path=xl/sharedStrings.xml><?xml version="1.0" encoding="utf-8"?>
<sst xmlns="http://schemas.openxmlformats.org/spreadsheetml/2006/main" count="30" uniqueCount="30">
  <si>
    <t>Indikatoren</t>
  </si>
  <si>
    <t>Umrechnung in Stellenanteile (38,5 Std.-Woche)</t>
  </si>
  <si>
    <t>Umrechnung in PK</t>
  </si>
  <si>
    <t>Fachliche Leitung</t>
  </si>
  <si>
    <t>Personalkosten insgesamt</t>
  </si>
  <si>
    <t>Overhead- und Sachkostenpauschale</t>
  </si>
  <si>
    <t>Personalmix</t>
  </si>
  <si>
    <t>Std.-Woche</t>
  </si>
  <si>
    <t>Monate</t>
  </si>
  <si>
    <t>Wochen</t>
  </si>
  <si>
    <t>Gewichtung</t>
  </si>
  <si>
    <t>PAW</t>
  </si>
  <si>
    <t xml:space="preserve">1 zu </t>
  </si>
  <si>
    <t>plus 20,71 v.H. Ausfallzeiten (Krankheit, Fortbildung, Urlaub)</t>
  </si>
  <si>
    <t>Verteilungsschlüssel:</t>
  </si>
  <si>
    <t>direkte Zeiten 80%</t>
  </si>
  <si>
    <t>indirekte Zeiten 20%</t>
  </si>
  <si>
    <t>Overhead und Sachkostenpauschale bezogen auf einen Mitarbeiter / Monat</t>
  </si>
  <si>
    <t xml:space="preserve">Mieten, Mietnebenkosten, Energie, Instandhaltungskosten, IT, Supervision/Fortbildung </t>
  </si>
  <si>
    <t xml:space="preserve">Abschreibung, Kosten elektronische Fallakte  &gt; insg. Pro Jahr </t>
  </si>
  <si>
    <t>Fälle / Fachkraft</t>
  </si>
  <si>
    <t>Anlage 2 zum Vertrag nach § 77 SGB VIII</t>
  </si>
  <si>
    <t xml:space="preserve">Monatspauschale </t>
  </si>
  <si>
    <t>Auslastung</t>
  </si>
  <si>
    <t>GF/Verwaltung, Büromaterial/Porto, Öffentlichkeitsarbeit, Fahrtkosten*), Telefonkosten</t>
  </si>
  <si>
    <t>*) Bei auswärtig untergebrachten Kindern (über 50 km) sind die Fahrtkosten</t>
  </si>
  <si>
    <t>im Einzelfall zu verhandeln.</t>
  </si>
  <si>
    <t>Träger</t>
  </si>
  <si>
    <t>Leistungszeit direkt und indirekt in Stunden pro Monat</t>
  </si>
  <si>
    <t>LAT Ambulante Arbeit mit der Herkunftsfamilie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</si>
</sst>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6" formatCode="0.000"/>
    <numFmt numFmtId="168" formatCode="#,##0.00\ &quot;€&quot;"/>
  </numFmts>
  <fonts count="11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/>
    </xf>
    <xf numFmtId="8" fontId="0" fillId="0" borderId="0" xfId="0" applyNumberFormat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8" fontId="0" fillId="0" borderId="4" xfId="0" applyNumberFormat="1" applyBorder="1"/>
    <xf numFmtId="0" fontId="0" fillId="0" borderId="5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8" fontId="0" fillId="0" borderId="13" xfId="0" applyNumberFormat="1" applyBorder="1" applyAlignment="1">
      <alignment horizontal="center"/>
    </xf>
    <xf numFmtId="166" fontId="4" fillId="0" borderId="13" xfId="0" applyNumberFormat="1" applyFont="1" applyBorder="1" applyAlignment="1">
      <alignment horizontal="center"/>
    </xf>
    <xf numFmtId="8" fontId="0" fillId="2" borderId="13" xfId="0" applyNumberFormat="1" applyFill="1" applyBorder="1" applyAlignment="1">
      <alignment horizontal="center"/>
    </xf>
    <xf numFmtId="8" fontId="5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68" fontId="0" fillId="0" borderId="0" xfId="0" applyNumberFormat="1" applyBorder="1"/>
    <xf numFmtId="0" fontId="5" fillId="0" borderId="6" xfId="0" applyFont="1" applyFill="1" applyBorder="1"/>
    <xf numFmtId="0" fontId="5" fillId="0" borderId="0" xfId="0" applyFont="1" applyFill="1" applyBorder="1"/>
    <xf numFmtId="0" fontId="0" fillId="0" borderId="0" xfId="0" applyFill="1" applyBorder="1"/>
    <xf numFmtId="0" fontId="7" fillId="0" borderId="0" xfId="0" applyFont="1" applyBorder="1"/>
    <xf numFmtId="0" fontId="7" fillId="0" borderId="6" xfId="0" applyFont="1" applyBorder="1"/>
    <xf numFmtId="8" fontId="7" fillId="0" borderId="0" xfId="0" applyNumberFormat="1" applyFont="1" applyBorder="1"/>
    <xf numFmtId="9" fontId="0" fillId="0" borderId="13" xfId="0" applyNumberFormat="1" applyBorder="1" applyAlignment="1">
      <alignment horizontal="center"/>
    </xf>
    <xf numFmtId="8" fontId="10" fillId="0" borderId="10" xfId="0" applyNumberFormat="1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8" fontId="0" fillId="3" borderId="4" xfId="0" applyNumberFormat="1" applyFill="1" applyBorder="1"/>
    <xf numFmtId="8" fontId="0" fillId="3" borderId="0" xfId="0" applyNumberFormat="1" applyFill="1"/>
    <xf numFmtId="8" fontId="7" fillId="3" borderId="0" xfId="0" applyNumberFormat="1" applyFont="1" applyFill="1" applyBorder="1"/>
    <xf numFmtId="0" fontId="0" fillId="0" borderId="0" xfId="0" applyAlignment="1"/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8" fontId="7" fillId="0" borderId="6" xfId="0" applyNumberFormat="1" applyFont="1" applyBorder="1" applyAlignment="1">
      <alignment horizontal="left"/>
    </xf>
    <xf numFmtId="168" fontId="7" fillId="0" borderId="0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0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Normal="100" zoomScaleSheetLayoutView="100" workbookViewId="0">
      <selection activeCell="H20" sqref="H20"/>
    </sheetView>
  </sheetViews>
  <sheetFormatPr baseColWidth="10" defaultRowHeight="13.2" x14ac:dyDescent="0.25"/>
  <cols>
    <col min="3" max="3" width="12.88671875" customWidth="1"/>
    <col min="4" max="4" width="17" customWidth="1"/>
    <col min="5" max="5" width="19.109375" style="14" customWidth="1"/>
    <col min="6" max="6" width="8.33203125" customWidth="1"/>
    <col min="8" max="11" width="11.5546875" bestFit="1" customWidth="1"/>
  </cols>
  <sheetData>
    <row r="1" spans="1:11" x14ac:dyDescent="0.25">
      <c r="A1" s="51" t="s">
        <v>21</v>
      </c>
      <c r="B1" s="51"/>
      <c r="C1" s="51"/>
    </row>
    <row r="2" spans="1:11" x14ac:dyDescent="0.25">
      <c r="A2" s="51" t="s">
        <v>27</v>
      </c>
      <c r="B2" s="51"/>
    </row>
    <row r="3" spans="1:11" s="1" customFormat="1" ht="15.6" x14ac:dyDescent="0.3">
      <c r="E3" s="20"/>
    </row>
    <row r="4" spans="1:11" ht="15.6" x14ac:dyDescent="0.3">
      <c r="A4" s="52" t="s">
        <v>29</v>
      </c>
      <c r="B4" s="52"/>
      <c r="C4" s="52"/>
      <c r="D4" s="52"/>
      <c r="E4" s="52"/>
      <c r="G4" s="5" t="s">
        <v>6</v>
      </c>
      <c r="H4" s="40">
        <v>38.5</v>
      </c>
      <c r="I4" s="16">
        <v>12</v>
      </c>
      <c r="J4" s="16">
        <v>4</v>
      </c>
      <c r="K4" s="7"/>
    </row>
    <row r="5" spans="1:11" x14ac:dyDescent="0.25">
      <c r="G5" s="11"/>
      <c r="H5" s="12" t="s">
        <v>7</v>
      </c>
      <c r="I5" s="17" t="s">
        <v>8</v>
      </c>
      <c r="J5" s="17" t="s">
        <v>9</v>
      </c>
      <c r="K5" s="13" t="s">
        <v>10</v>
      </c>
    </row>
    <row r="6" spans="1:11" x14ac:dyDescent="0.25">
      <c r="G6" s="5"/>
      <c r="H6" s="41">
        <v>1</v>
      </c>
      <c r="I6" s="18">
        <f>H6/12</f>
        <v>8.3333333333333329E-2</v>
      </c>
      <c r="J6" s="18">
        <f>I6/$J$4</f>
        <v>2.0833333333333332E-2</v>
      </c>
      <c r="K6" s="19">
        <v>100</v>
      </c>
    </row>
    <row r="7" spans="1:11" x14ac:dyDescent="0.25">
      <c r="A7" s="53" t="s">
        <v>0</v>
      </c>
      <c r="B7" s="54"/>
      <c r="C7" s="3"/>
      <c r="D7" s="4"/>
      <c r="E7" s="21"/>
      <c r="G7" s="8"/>
      <c r="H7" s="9"/>
      <c r="I7" s="9"/>
      <c r="J7" s="9"/>
      <c r="K7" s="10"/>
    </row>
    <row r="8" spans="1:11" x14ac:dyDescent="0.25">
      <c r="A8" s="5"/>
      <c r="B8" s="6"/>
      <c r="C8" s="6"/>
      <c r="D8" s="7"/>
      <c r="E8" s="22"/>
      <c r="G8" s="11"/>
      <c r="H8" s="12"/>
      <c r="I8" s="12"/>
      <c r="J8" s="12"/>
      <c r="K8" s="13"/>
    </row>
    <row r="9" spans="1:11" x14ac:dyDescent="0.25">
      <c r="A9" s="8"/>
      <c r="B9" s="9"/>
      <c r="C9" s="9"/>
      <c r="D9" s="10"/>
      <c r="E9" s="23"/>
    </row>
    <row r="10" spans="1:11" x14ac:dyDescent="0.25">
      <c r="A10" s="8"/>
      <c r="B10" s="9"/>
      <c r="C10" s="9"/>
      <c r="D10" s="10"/>
      <c r="E10" s="23"/>
    </row>
    <row r="11" spans="1:11" x14ac:dyDescent="0.25">
      <c r="A11" s="55" t="s">
        <v>28</v>
      </c>
      <c r="B11" s="56"/>
      <c r="C11" s="56"/>
      <c r="D11" s="57"/>
      <c r="E11" s="29">
        <v>20</v>
      </c>
    </row>
    <row r="12" spans="1:11" x14ac:dyDescent="0.25">
      <c r="A12" s="58" t="s">
        <v>13</v>
      </c>
      <c r="B12" s="59"/>
      <c r="C12" s="59"/>
      <c r="D12" s="60"/>
      <c r="E12" s="29">
        <f>E11/100*20.71</f>
        <v>4.1420000000000003</v>
      </c>
    </row>
    <row r="13" spans="1:11" x14ac:dyDescent="0.25">
      <c r="A13" s="55" t="s">
        <v>1</v>
      </c>
      <c r="B13" s="56"/>
      <c r="C13" s="56"/>
      <c r="D13" s="57"/>
      <c r="E13" s="26">
        <f>(E11+E12)/38.5</f>
        <v>0.6270649350649351</v>
      </c>
    </row>
    <row r="14" spans="1:11" x14ac:dyDescent="0.25">
      <c r="A14" s="8"/>
      <c r="B14" s="9"/>
      <c r="C14" s="9"/>
      <c r="D14" s="10"/>
      <c r="E14" s="23"/>
    </row>
    <row r="15" spans="1:11" x14ac:dyDescent="0.25">
      <c r="A15" s="63" t="s">
        <v>14</v>
      </c>
      <c r="B15" s="64"/>
      <c r="C15" s="64"/>
      <c r="D15" s="10"/>
      <c r="E15" s="23"/>
    </row>
    <row r="16" spans="1:11" x14ac:dyDescent="0.25">
      <c r="A16" s="58" t="s">
        <v>15</v>
      </c>
      <c r="B16" s="59"/>
      <c r="C16" s="9"/>
      <c r="D16" s="10"/>
      <c r="E16" s="29">
        <f>E11*0.8</f>
        <v>16</v>
      </c>
    </row>
    <row r="17" spans="1:11" x14ac:dyDescent="0.25">
      <c r="A17" s="58" t="s">
        <v>16</v>
      </c>
      <c r="B17" s="59"/>
      <c r="C17" s="9"/>
      <c r="D17" s="10"/>
      <c r="E17" s="30">
        <f>E11-E16</f>
        <v>4</v>
      </c>
    </row>
    <row r="18" spans="1:11" x14ac:dyDescent="0.25">
      <c r="A18" s="8"/>
      <c r="B18" s="9"/>
      <c r="C18" s="9"/>
      <c r="D18" s="10"/>
      <c r="E18" s="23"/>
    </row>
    <row r="19" spans="1:11" x14ac:dyDescent="0.25">
      <c r="A19" s="8"/>
      <c r="B19" s="9"/>
      <c r="C19" s="9"/>
      <c r="D19" s="10"/>
      <c r="E19" s="23"/>
    </row>
    <row r="20" spans="1:11" x14ac:dyDescent="0.25">
      <c r="A20" s="8"/>
      <c r="B20" s="9"/>
      <c r="C20" s="9"/>
      <c r="D20" s="10"/>
      <c r="E20" s="23"/>
    </row>
    <row r="21" spans="1:11" x14ac:dyDescent="0.25">
      <c r="A21" s="58" t="s">
        <v>2</v>
      </c>
      <c r="B21" s="59"/>
      <c r="C21" s="9"/>
      <c r="D21" s="10"/>
      <c r="E21" s="25">
        <f>J6*E13</f>
        <v>1.3063852813852814E-2</v>
      </c>
    </row>
    <row r="22" spans="1:11" x14ac:dyDescent="0.25">
      <c r="A22" s="8"/>
      <c r="B22" s="9"/>
      <c r="C22" s="9"/>
      <c r="D22" s="10"/>
      <c r="E22" s="23"/>
    </row>
    <row r="23" spans="1:11" x14ac:dyDescent="0.25">
      <c r="A23" s="58" t="s">
        <v>3</v>
      </c>
      <c r="B23" s="59"/>
      <c r="C23" s="9"/>
      <c r="D23" s="10"/>
      <c r="E23" s="25">
        <f>H26</f>
        <v>1.25E-3</v>
      </c>
      <c r="F23" s="2" t="s">
        <v>11</v>
      </c>
      <c r="G23" t="s">
        <v>12</v>
      </c>
      <c r="H23">
        <v>50</v>
      </c>
      <c r="J23" s="42">
        <v>1</v>
      </c>
    </row>
    <row r="24" spans="1:11" x14ac:dyDescent="0.25">
      <c r="A24" s="11"/>
      <c r="B24" s="12"/>
      <c r="C24" s="12"/>
      <c r="D24" s="13"/>
      <c r="E24" s="24"/>
    </row>
    <row r="25" spans="1:11" x14ac:dyDescent="0.25">
      <c r="A25" s="5"/>
      <c r="B25" s="6"/>
      <c r="C25" s="6"/>
      <c r="D25" s="7"/>
      <c r="E25" s="22"/>
      <c r="H25" s="15">
        <f>J23/H23</f>
        <v>0.02</v>
      </c>
    </row>
    <row r="26" spans="1:11" x14ac:dyDescent="0.25">
      <c r="A26" s="61" t="s">
        <v>4</v>
      </c>
      <c r="B26" s="62"/>
      <c r="C26" s="9"/>
      <c r="D26" s="10"/>
      <c r="E26" s="25">
        <f>SUM(E21:E23)</f>
        <v>1.4313852813852813E-2</v>
      </c>
      <c r="H26" s="15">
        <f>H25/E16</f>
        <v>1.25E-3</v>
      </c>
    </row>
    <row r="27" spans="1:11" x14ac:dyDescent="0.25">
      <c r="A27" s="8"/>
      <c r="B27" s="9"/>
      <c r="C27" s="9"/>
      <c r="D27" s="10"/>
      <c r="E27" s="23"/>
    </row>
    <row r="28" spans="1:11" x14ac:dyDescent="0.25">
      <c r="A28" s="8"/>
      <c r="B28" s="9"/>
      <c r="C28" s="9"/>
      <c r="D28" s="10"/>
      <c r="E28" s="23"/>
      <c r="F28" s="45" t="s">
        <v>17</v>
      </c>
      <c r="G28" s="46"/>
      <c r="H28" s="46"/>
      <c r="I28" s="46"/>
      <c r="J28" s="46"/>
      <c r="K28" s="46"/>
    </row>
    <row r="29" spans="1:11" x14ac:dyDescent="0.25">
      <c r="A29" s="58" t="s">
        <v>5</v>
      </c>
      <c r="B29" s="59"/>
      <c r="C29" s="59"/>
      <c r="D29" s="10"/>
      <c r="E29" s="27">
        <f>J33</f>
        <v>9.9920063948840919E-3</v>
      </c>
      <c r="F29" s="47" t="s">
        <v>18</v>
      </c>
      <c r="G29" s="48"/>
      <c r="H29" s="48"/>
      <c r="I29" s="48"/>
      <c r="J29" s="48"/>
      <c r="K29" s="48"/>
    </row>
    <row r="30" spans="1:11" x14ac:dyDescent="0.25">
      <c r="A30" s="8"/>
      <c r="B30" s="9"/>
      <c r="C30" s="9"/>
      <c r="D30" s="10"/>
      <c r="E30" s="23"/>
      <c r="F30" s="49" t="s">
        <v>24</v>
      </c>
      <c r="G30" s="50"/>
      <c r="H30" s="50"/>
      <c r="I30" s="50"/>
      <c r="J30" s="50"/>
      <c r="K30" s="50"/>
    </row>
    <row r="31" spans="1:11" x14ac:dyDescent="0.25">
      <c r="A31" s="55" t="s">
        <v>22</v>
      </c>
      <c r="B31" s="56"/>
      <c r="C31" s="9"/>
      <c r="D31" s="10"/>
      <c r="E31" s="28">
        <f>SUM(E26:E29)</f>
        <v>2.4305859208736905E-2</v>
      </c>
      <c r="F31" s="47" t="s">
        <v>19</v>
      </c>
      <c r="G31" s="48"/>
      <c r="H31" s="48"/>
      <c r="I31" s="48"/>
      <c r="J31" s="48"/>
      <c r="K31" s="43">
        <v>1</v>
      </c>
    </row>
    <row r="32" spans="1:11" x14ac:dyDescent="0.25">
      <c r="A32" s="8"/>
      <c r="B32" s="9"/>
      <c r="C32" s="9"/>
      <c r="D32" s="10"/>
      <c r="F32" s="32"/>
      <c r="G32" s="33"/>
      <c r="H32" s="34"/>
      <c r="I32" s="31"/>
      <c r="J32" s="9"/>
      <c r="K32" s="9"/>
    </row>
    <row r="33" spans="1:11" x14ac:dyDescent="0.25">
      <c r="A33" s="55" t="s">
        <v>23</v>
      </c>
      <c r="B33" s="56"/>
      <c r="C33" s="9"/>
      <c r="D33" s="10"/>
      <c r="E33" s="38">
        <v>0.98</v>
      </c>
      <c r="F33" s="36"/>
      <c r="G33" s="35">
        <v>8.34</v>
      </c>
      <c r="H33" s="35" t="s">
        <v>20</v>
      </c>
      <c r="I33" s="35"/>
      <c r="J33" s="37">
        <f>K31/12/G33</f>
        <v>9.9920063948840919E-3</v>
      </c>
      <c r="K33" s="9"/>
    </row>
    <row r="34" spans="1:11" x14ac:dyDescent="0.25">
      <c r="A34" s="8"/>
      <c r="B34" s="9"/>
      <c r="C34" s="9"/>
      <c r="D34" s="10"/>
      <c r="E34" s="23"/>
    </row>
    <row r="35" spans="1:11" ht="17.399999999999999" x14ac:dyDescent="0.3">
      <c r="A35" s="11"/>
      <c r="B35" s="12"/>
      <c r="C35" s="12"/>
      <c r="D35" s="13"/>
      <c r="E35" s="39">
        <f>E31*100/98</f>
        <v>2.4801897151772351E-2</v>
      </c>
      <c r="F35" s="44" t="s">
        <v>25</v>
      </c>
      <c r="G35" s="44"/>
      <c r="H35" s="44"/>
      <c r="I35" s="44"/>
      <c r="J35" s="44"/>
      <c r="K35" s="44"/>
    </row>
    <row r="36" spans="1:11" x14ac:dyDescent="0.25">
      <c r="F36" s="44" t="s">
        <v>26</v>
      </c>
      <c r="G36" s="44"/>
      <c r="H36" s="44"/>
      <c r="I36" s="44"/>
      <c r="J36" s="44"/>
      <c r="K36" s="44"/>
    </row>
  </sheetData>
  <mergeCells count="20">
    <mergeCell ref="A26:B26"/>
    <mergeCell ref="A29:C29"/>
    <mergeCell ref="A31:B31"/>
    <mergeCell ref="A33:B33"/>
    <mergeCell ref="A13:D13"/>
    <mergeCell ref="A15:C15"/>
    <mergeCell ref="A16:B16"/>
    <mergeCell ref="A17:B17"/>
    <mergeCell ref="A21:B21"/>
    <mergeCell ref="A23:B23"/>
    <mergeCell ref="F28:K28"/>
    <mergeCell ref="F29:K29"/>
    <mergeCell ref="F30:K30"/>
    <mergeCell ref="F31:J31"/>
    <mergeCell ref="A1:C1"/>
    <mergeCell ref="A2:B2"/>
    <mergeCell ref="A4:E4"/>
    <mergeCell ref="A7:B7"/>
    <mergeCell ref="A11:D11"/>
    <mergeCell ref="A12:D12"/>
  </mergeCells>
  <phoneticPr fontId="3" type="noConversion"/>
  <pageMargins left="0.78740157499999996" right="0.78740157499999996" top="0.984251969" bottom="0.984251969" header="0.4921259845" footer="0.49212598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SOS Kinderdorf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EhrhardM</dc:creator>
  <cp:lastModifiedBy>Ebers, Saskia (Soziales)</cp:lastModifiedBy>
  <cp:lastPrinted>2019-08-14T06:48:34Z</cp:lastPrinted>
  <dcterms:created xsi:type="dcterms:W3CDTF">2009-02-16T11:07:36Z</dcterms:created>
  <dcterms:modified xsi:type="dcterms:W3CDTF">2020-09-29T08:00:33Z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-362415697</vt:i4>
  </property>
  <property fmtid="{D5CDD505-2E9C-101B-9397-08002B2CF9AE}" pid="3" name="_NewReviewCycle">
    <vt:lpwstr/>
  </property>
  <property fmtid="{D5CDD505-2E9C-101B-9397-08002B2CF9AE}" pid="4" name="_EmailSubject">
    <vt:lpwstr>Entgeltvereinbarung LAT "ambulante Arbeit mit dem Herkunftssystem im Rahmen der stationären Unterbringung</vt:lpwstr>
  </property>
  <property fmtid="{D5CDD505-2E9C-101B-9397-08002B2CF9AE}" pid="5" name="_AuthorEmail">
    <vt:lpwstr>Jan.Schmidt@sos-kinderdorf.de</vt:lpwstr>
  </property>
  <property fmtid="{D5CDD505-2E9C-101B-9397-08002B2CF9AE}" pid="6" name="_AuthorEmailDisplayName">
    <vt:lpwstr>Schmidt, Jan</vt:lpwstr>
  </property>
  <property fmtid="{D5CDD505-2E9C-101B-9397-08002B2CF9AE}" pid="7" name="_PreviousAdHocReviewCycleID">
    <vt:i4>-1091568641</vt:i4>
  </property>
  <property fmtid="{D5CDD505-2E9C-101B-9397-08002B2CF9AE}" pid="8" name="_ReviewingToolsShownOnce">
    <vt:lpwstr/>
  </property>
</Properties>
</file>