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er.muenzner\Desktop\Homeoffice\Betreuungsweisungen\"/>
    </mc:Choice>
  </mc:AlternateContent>
  <bookViews>
    <workbookView xWindow="0" yWindow="0" windowWidth="28800" windowHeight="117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F9" i="1" l="1"/>
  <c r="C6" i="1" l="1"/>
  <c r="F15" i="1" l="1"/>
  <c r="H2" i="1"/>
  <c r="C7" i="1" l="1"/>
  <c r="C18" i="1" s="1"/>
  <c r="G23" i="1" l="1"/>
  <c r="G24" i="1" s="1"/>
  <c r="F16" i="1"/>
  <c r="F18" i="1" s="1"/>
  <c r="I3" i="1" s="1"/>
  <c r="I5" i="1" s="1"/>
  <c r="G9" i="1"/>
  <c r="H9" i="1" s="1"/>
  <c r="G6" i="1"/>
  <c r="H6" i="1" s="1"/>
  <c r="G5" i="1"/>
  <c r="H5" i="1" s="1"/>
  <c r="C13" i="1" l="1"/>
  <c r="I9" i="1"/>
  <c r="I6" i="1"/>
  <c r="C20" i="1"/>
  <c r="C14" i="1"/>
  <c r="C9" i="1" l="1"/>
  <c r="C23" i="1" l="1"/>
  <c r="C27" i="1" s="1"/>
</calcChain>
</file>

<file path=xl/sharedStrings.xml><?xml version="1.0" encoding="utf-8"?>
<sst xmlns="http://schemas.openxmlformats.org/spreadsheetml/2006/main" count="40" uniqueCount="40">
  <si>
    <t>Std/Woche</t>
  </si>
  <si>
    <t>eff. ArbStd/Jahr</t>
  </si>
  <si>
    <t>Indikatoren</t>
  </si>
  <si>
    <t>Modul I</t>
  </si>
  <si>
    <t>Begleitung/Unterst.</t>
  </si>
  <si>
    <t>pro Jahr</t>
  </si>
  <si>
    <t>pro Mon.</t>
  </si>
  <si>
    <t>pro Woche</t>
  </si>
  <si>
    <t>pro Std.effektiv</t>
  </si>
  <si>
    <t xml:space="preserve">Sozialpäd. /Sozialarb. </t>
  </si>
  <si>
    <t xml:space="preserve"> </t>
  </si>
  <si>
    <t>Arbeitstage/Jahr</t>
  </si>
  <si>
    <t>Wochenarbeitszeit/Std.</t>
  </si>
  <si>
    <t xml:space="preserve">1 zu        </t>
  </si>
  <si>
    <t>Arbeitstage/Woche</t>
  </si>
  <si>
    <t>Arbeitszeit/Arbeitstag</t>
  </si>
  <si>
    <t>nachrichtlich nur Modul I u. II:</t>
  </si>
  <si>
    <t>Arbeitsstd/Jahr/nominell</t>
  </si>
  <si>
    <t>Aufteilung in direkte und indirekte LZ:</t>
  </si>
  <si>
    <t xml:space="preserve">Ausfallzeit </t>
  </si>
  <si>
    <t>80 v.H. direkt</t>
  </si>
  <si>
    <t>Arbeitsstd/Jahr/effektiv</t>
  </si>
  <si>
    <t>20 v.H. indirekt (Vor- und Nachbereitung,</t>
  </si>
  <si>
    <t>DB, Doku, Wegezeiten, Kooperation etc.)</t>
  </si>
  <si>
    <t>Leitung/Koordination - PersSchlüssel 1 zu</t>
  </si>
  <si>
    <t>Personalkosten/Jahr</t>
  </si>
  <si>
    <t>Anteil pro Kind / Jahr</t>
  </si>
  <si>
    <t>Anteil pro Kind / Monat</t>
  </si>
  <si>
    <t>Auslastung</t>
  </si>
  <si>
    <r>
      <t>Woch/Mon</t>
    </r>
    <r>
      <rPr>
        <sz val="10"/>
        <color indexed="10"/>
        <rFont val="Arial"/>
        <family val="2"/>
      </rPr>
      <t xml:space="preserve"> </t>
    </r>
  </si>
  <si>
    <t xml:space="preserve">Umrechnung in Stellenanteile </t>
  </si>
  <si>
    <t>Gesamtkosten</t>
  </si>
  <si>
    <t>Kosten d. Betreuungspersonals</t>
  </si>
  <si>
    <t>Kosten d. Leitung/Koordination</t>
  </si>
  <si>
    <t>Entgelt</t>
  </si>
  <si>
    <t>Monatspauschale</t>
  </si>
  <si>
    <t>Overhead- und Sachkostenpauschale</t>
  </si>
  <si>
    <t>Leistungszeit (Std./Woche)</t>
  </si>
  <si>
    <t>Betreuungsschlüssel (brutto) inkl. Ausfallz.</t>
  </si>
  <si>
    <t>Personalkosten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</si>
</sst>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#,##0.00\ &quot;€&quot;;[Red]\-#,##0.00\ &quot;€&quot;"/>
    <numFmt numFmtId="164" formatCode="_-* #,##0.00\ _€_-;\-* #,##0.00\ _€_-;_-* &quot;-&quot;??\ _€_-;_-@_-"/>
    <numFmt numFmtId="165" formatCode="0.0"/>
    <numFmt numFmtId="166" formatCode="#,##0.00\ &quot;€&quot;"/>
    <numFmt numFmtId="167" formatCode="#,##0.00000\ &quot;€&quot;"/>
    <numFmt numFmtId="168" formatCode="0.0%"/>
    <numFmt numFmtId="169" formatCode="0.0000"/>
    <numFmt numFmtId="170" formatCode="#,##0.0"/>
    <numFmt numFmtId="171" formatCode="0.00000"/>
    <numFmt numFmtId="172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u val="double"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6" xfId="0" applyFont="1" applyFill="1" applyBorder="1" applyAlignment="1">
      <alignment horizontal="center"/>
    </xf>
    <xf numFmtId="166" fontId="3" fillId="0" borderId="0" xfId="0" applyNumberFormat="1" applyFont="1" applyFill="1" applyBorder="1"/>
    <xf numFmtId="0" fontId="3" fillId="0" borderId="0" xfId="0" applyFont="1" applyFill="1" applyBorder="1"/>
    <xf numFmtId="0" fontId="3" fillId="0" borderId="2" xfId="1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165" fontId="3" fillId="0" borderId="7" xfId="2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166" fontId="3" fillId="0" borderId="3" xfId="0" applyNumberFormat="1" applyFont="1" applyFill="1" applyBorder="1"/>
    <xf numFmtId="166" fontId="3" fillId="0" borderId="3" xfId="0" applyNumberFormat="1" applyFont="1" applyFill="1" applyBorder="1" applyAlignment="1">
      <alignment horizontal="center"/>
    </xf>
    <xf numFmtId="166" fontId="3" fillId="0" borderId="1" xfId="0" applyNumberFormat="1" applyFont="1" applyFill="1" applyBorder="1"/>
    <xf numFmtId="166" fontId="3" fillId="0" borderId="1" xfId="0" applyNumberFormat="1" applyFont="1" applyFill="1" applyBorder="1" applyAlignment="1">
      <alignment horizontal="center"/>
    </xf>
    <xf numFmtId="166" fontId="3" fillId="0" borderId="4" xfId="0" applyNumberFormat="1" applyFont="1" applyFill="1" applyBorder="1"/>
    <xf numFmtId="166" fontId="3" fillId="0" borderId="6" xfId="0" applyNumberFormat="1" applyFont="1" applyFill="1" applyBorder="1" applyAlignment="1">
      <alignment horizontal="center"/>
    </xf>
    <xf numFmtId="166" fontId="3" fillId="0" borderId="5" xfId="0" applyNumberFormat="1" applyFont="1" applyFill="1" applyBorder="1"/>
    <xf numFmtId="168" fontId="3" fillId="0" borderId="0" xfId="2" applyNumberFormat="1" applyFont="1" applyFill="1" applyBorder="1"/>
    <xf numFmtId="0" fontId="7" fillId="0" borderId="0" xfId="0" applyFont="1"/>
    <xf numFmtId="0" fontId="7" fillId="0" borderId="5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Border="1"/>
    <xf numFmtId="0" fontId="7" fillId="0" borderId="0" xfId="0" applyFont="1" applyFill="1" applyBorder="1"/>
    <xf numFmtId="2" fontId="7" fillId="0" borderId="0" xfId="0" applyNumberFormat="1" applyFont="1" applyFill="1" applyBorder="1"/>
    <xf numFmtId="0" fontId="7" fillId="0" borderId="7" xfId="0" applyNumberFormat="1" applyFont="1" applyFill="1" applyBorder="1"/>
    <xf numFmtId="167" fontId="7" fillId="0" borderId="0" xfId="0" applyNumberFormat="1" applyFont="1" applyFill="1" applyBorder="1"/>
    <xf numFmtId="0" fontId="7" fillId="0" borderId="3" xfId="0" applyFont="1" applyFill="1" applyBorder="1"/>
    <xf numFmtId="0" fontId="7" fillId="0" borderId="2" xfId="0" applyFont="1" applyFill="1" applyBorder="1" applyAlignment="1">
      <alignment horizontal="center"/>
    </xf>
    <xf numFmtId="166" fontId="7" fillId="0" borderId="7" xfId="0" applyNumberFormat="1" applyFont="1" applyFill="1" applyBorder="1"/>
    <xf numFmtId="0" fontId="7" fillId="0" borderId="1" xfId="0" applyFont="1" applyFill="1" applyBorder="1"/>
    <xf numFmtId="166" fontId="7" fillId="0" borderId="5" xfId="0" applyNumberFormat="1" applyFont="1" applyFill="1" applyBorder="1"/>
    <xf numFmtId="0" fontId="7" fillId="0" borderId="8" xfId="0" applyFont="1" applyFill="1" applyBorder="1"/>
    <xf numFmtId="166" fontId="7" fillId="0" borderId="4" xfId="0" applyNumberFormat="1" applyFont="1" applyFill="1" applyBorder="1"/>
    <xf numFmtId="168" fontId="7" fillId="0" borderId="0" xfId="0" applyNumberFormat="1" applyFont="1" applyFill="1" applyBorder="1"/>
    <xf numFmtId="0" fontId="7" fillId="0" borderId="0" xfId="0" applyFont="1" applyBorder="1"/>
    <xf numFmtId="170" fontId="7" fillId="0" borderId="0" xfId="0" applyNumberFormat="1" applyFont="1" applyBorder="1"/>
    <xf numFmtId="166" fontId="3" fillId="0" borderId="4" xfId="0" applyNumberFormat="1" applyFont="1" applyFill="1" applyBorder="1" applyAlignment="1">
      <alignment horizontal="center"/>
    </xf>
    <xf numFmtId="8" fontId="7" fillId="0" borderId="0" xfId="0" applyNumberFormat="1" applyFont="1" applyFill="1" applyBorder="1"/>
    <xf numFmtId="0" fontId="7" fillId="0" borderId="0" xfId="0" applyFont="1" applyAlignment="1">
      <alignment horizontal="right"/>
    </xf>
    <xf numFmtId="171" fontId="7" fillId="0" borderId="0" xfId="0" applyNumberFormat="1" applyFont="1" applyFill="1" applyBorder="1"/>
    <xf numFmtId="0" fontId="1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9" fontId="7" fillId="0" borderId="0" xfId="0" applyNumberFormat="1" applyFont="1" applyFill="1" applyBorder="1"/>
    <xf numFmtId="0" fontId="7" fillId="0" borderId="10" xfId="0" applyFont="1" applyBorder="1"/>
    <xf numFmtId="0" fontId="3" fillId="0" borderId="12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Fill="1" applyBorder="1"/>
    <xf numFmtId="0" fontId="4" fillId="0" borderId="17" xfId="0" applyFont="1" applyBorder="1"/>
    <xf numFmtId="0" fontId="7" fillId="0" borderId="19" xfId="0" applyFont="1" applyBorder="1"/>
    <xf numFmtId="0" fontId="7" fillId="0" borderId="22" xfId="0" applyFont="1" applyBorder="1"/>
    <xf numFmtId="0" fontId="3" fillId="0" borderId="23" xfId="0" applyFont="1" applyFill="1" applyBorder="1"/>
    <xf numFmtId="165" fontId="7" fillId="0" borderId="15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166" fontId="7" fillId="0" borderId="15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166" fontId="7" fillId="0" borderId="24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0" fillId="0" borderId="22" xfId="0" applyFont="1" applyBorder="1"/>
    <xf numFmtId="167" fontId="3" fillId="0" borderId="0" xfId="0" applyNumberFormat="1" applyFont="1" applyFill="1" applyBorder="1"/>
    <xf numFmtId="0" fontId="7" fillId="0" borderId="10" xfId="0" applyFont="1" applyFill="1" applyBorder="1"/>
    <xf numFmtId="0" fontId="7" fillId="0" borderId="17" xfId="0" applyFont="1" applyFill="1" applyBorder="1"/>
    <xf numFmtId="0" fontId="7" fillId="0" borderId="14" xfId="0" applyFont="1" applyFill="1" applyBorder="1"/>
    <xf numFmtId="0" fontId="3" fillId="0" borderId="27" xfId="0" applyFont="1" applyFill="1" applyBorder="1"/>
    <xf numFmtId="0" fontId="3" fillId="0" borderId="16" xfId="0" applyFont="1" applyFill="1" applyBorder="1"/>
    <xf numFmtId="0" fontId="3" fillId="0" borderId="14" xfId="0" applyFont="1" applyFill="1" applyBorder="1"/>
    <xf numFmtId="0" fontId="3" fillId="0" borderId="17" xfId="0" applyFont="1" applyFill="1" applyBorder="1"/>
    <xf numFmtId="166" fontId="3" fillId="0" borderId="16" xfId="0" applyNumberFormat="1" applyFont="1" applyFill="1" applyBorder="1" applyAlignment="1">
      <alignment horizontal="left"/>
    </xf>
    <xf numFmtId="0" fontId="3" fillId="0" borderId="28" xfId="0" applyFont="1" applyFill="1" applyBorder="1"/>
    <xf numFmtId="169" fontId="7" fillId="0" borderId="17" xfId="0" applyNumberFormat="1" applyFont="1" applyFill="1" applyBorder="1"/>
    <xf numFmtId="0" fontId="7" fillId="2" borderId="27" xfId="0" applyFont="1" applyFill="1" applyBorder="1"/>
    <xf numFmtId="166" fontId="3" fillId="2" borderId="4" xfId="0" applyNumberFormat="1" applyFont="1" applyFill="1" applyBorder="1"/>
    <xf numFmtId="0" fontId="3" fillId="2" borderId="27" xfId="0" applyFont="1" applyFill="1" applyBorder="1"/>
    <xf numFmtId="0" fontId="7" fillId="3" borderId="16" xfId="0" applyFont="1" applyFill="1" applyBorder="1"/>
    <xf numFmtId="0" fontId="7" fillId="3" borderId="17" xfId="0" applyFont="1" applyFill="1" applyBorder="1"/>
    <xf numFmtId="0" fontId="7" fillId="3" borderId="14" xfId="0" applyFont="1" applyFill="1" applyBorder="1"/>
    <xf numFmtId="0" fontId="3" fillId="2" borderId="4" xfId="0" applyNumberFormat="1" applyFont="1" applyFill="1" applyBorder="1"/>
    <xf numFmtId="0" fontId="7" fillId="2" borderId="8" xfId="0" applyFont="1" applyFill="1" applyBorder="1"/>
    <xf numFmtId="166" fontId="7" fillId="2" borderId="4" xfId="0" applyNumberFormat="1" applyFont="1" applyFill="1" applyBorder="1"/>
    <xf numFmtId="0" fontId="3" fillId="0" borderId="0" xfId="0" applyFont="1" applyBorder="1"/>
    <xf numFmtId="0" fontId="3" fillId="0" borderId="24" xfId="0" applyFont="1" applyBorder="1" applyAlignment="1">
      <alignment horizontal="center"/>
    </xf>
    <xf numFmtId="0" fontId="7" fillId="0" borderId="29" xfId="0" applyFont="1" applyBorder="1"/>
    <xf numFmtId="9" fontId="3" fillId="0" borderId="30" xfId="2" applyFont="1" applyBorder="1" applyAlignment="1">
      <alignment horizontal="center"/>
    </xf>
    <xf numFmtId="166" fontId="8" fillId="0" borderId="31" xfId="0" applyNumberFormat="1" applyFont="1" applyBorder="1" applyAlignment="1">
      <alignment horizontal="center"/>
    </xf>
    <xf numFmtId="166" fontId="2" fillId="0" borderId="31" xfId="0" applyNumberFormat="1" applyFont="1" applyBorder="1" applyAlignment="1">
      <alignment horizontal="center"/>
    </xf>
    <xf numFmtId="166" fontId="7" fillId="0" borderId="32" xfId="0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" fontId="6" fillId="3" borderId="33" xfId="2" applyNumberFormat="1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166" fontId="7" fillId="0" borderId="31" xfId="0" applyNumberFormat="1" applyFont="1" applyBorder="1" applyAlignment="1">
      <alignment horizontal="center"/>
    </xf>
    <xf numFmtId="166" fontId="3" fillId="0" borderId="31" xfId="0" applyNumberFormat="1" applyFont="1" applyBorder="1" applyAlignment="1">
      <alignment horizontal="center"/>
    </xf>
    <xf numFmtId="9" fontId="3" fillId="0" borderId="31" xfId="2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0" fontId="3" fillId="2" borderId="28" xfId="0" applyFont="1" applyFill="1" applyBorder="1"/>
    <xf numFmtId="0" fontId="3" fillId="0" borderId="20" xfId="0" applyFont="1" applyFill="1" applyBorder="1"/>
    <xf numFmtId="0" fontId="7" fillId="0" borderId="9" xfId="0" applyFont="1" applyFill="1" applyBorder="1"/>
    <xf numFmtId="8" fontId="7" fillId="0" borderId="9" xfId="0" applyNumberFormat="1" applyFont="1" applyFill="1" applyBorder="1"/>
    <xf numFmtId="170" fontId="7" fillId="0" borderId="9" xfId="0" applyNumberFormat="1" applyFont="1" applyFill="1" applyBorder="1"/>
    <xf numFmtId="0" fontId="7" fillId="0" borderId="21" xfId="0" applyFont="1" applyFill="1" applyBorder="1"/>
    <xf numFmtId="0" fontId="7" fillId="0" borderId="13" xfId="0" applyFont="1" applyBorder="1"/>
    <xf numFmtId="9" fontId="3" fillId="0" borderId="7" xfId="2" applyNumberFormat="1" applyFont="1" applyFill="1" applyBorder="1"/>
    <xf numFmtId="2" fontId="7" fillId="3" borderId="24" xfId="0" applyNumberFormat="1" applyFont="1" applyFill="1" applyBorder="1" applyAlignment="1">
      <alignment horizontal="center"/>
    </xf>
    <xf numFmtId="172" fontId="7" fillId="0" borderId="3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72" fontId="7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9" fontId="6" fillId="0" borderId="0" xfId="2" applyFont="1" applyBorder="1" applyAlignment="1">
      <alignment horizontal="center"/>
    </xf>
    <xf numFmtId="1" fontId="6" fillId="3" borderId="0" xfId="2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9" fontId="3" fillId="0" borderId="0" xfId="2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6" fontId="7" fillId="2" borderId="0" xfId="0" applyNumberFormat="1" applyFont="1" applyFill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9" fontId="6" fillId="0" borderId="24" xfId="2" applyFont="1" applyBorder="1" applyAlignment="1">
      <alignment horizontal="center"/>
    </xf>
    <xf numFmtId="166" fontId="7" fillId="2" borderId="15" xfId="0" applyNumberFormat="1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showGridLines="0" tabSelected="1" view="pageLayout" zoomScale="85" zoomScaleNormal="70" zoomScalePageLayoutView="85" workbookViewId="0">
      <selection activeCell="C22" sqref="C22"/>
    </sheetView>
  </sheetViews>
  <sheetFormatPr baseColWidth="10" defaultRowHeight="12.75" x14ac:dyDescent="0.2"/>
  <cols>
    <col min="1" max="1" width="0.140625" style="18" customWidth="1"/>
    <col min="2" max="2" width="35.85546875" style="18" customWidth="1"/>
    <col min="3" max="4" width="16.7109375" style="18" customWidth="1"/>
    <col min="5" max="5" width="21" style="18" customWidth="1"/>
    <col min="6" max="6" width="19.28515625" style="18" customWidth="1"/>
    <col min="7" max="9" width="13.85546875" style="18" customWidth="1"/>
    <col min="10" max="10" width="2.42578125" style="18" customWidth="1"/>
    <col min="11" max="16384" width="11.42578125" style="18"/>
  </cols>
  <sheetData>
    <row r="1" spans="2:10" ht="21.75" customHeight="1" thickBot="1" x14ac:dyDescent="0.25"/>
    <row r="2" spans="2:10" ht="19.7" customHeight="1" x14ac:dyDescent="0.2">
      <c r="B2" s="45" t="s">
        <v>2</v>
      </c>
      <c r="C2" s="92" t="s">
        <v>3</v>
      </c>
      <c r="D2" s="112"/>
      <c r="E2" s="66"/>
      <c r="F2" s="46"/>
      <c r="G2" s="47" t="s">
        <v>0</v>
      </c>
      <c r="H2" s="48">
        <f>F13</f>
        <v>39.200000000000003</v>
      </c>
      <c r="I2" s="55" t="s">
        <v>1</v>
      </c>
      <c r="J2" s="23"/>
    </row>
    <row r="3" spans="2:10" ht="19.7" customHeight="1" x14ac:dyDescent="0.2">
      <c r="B3" s="49"/>
      <c r="C3" s="86" t="s">
        <v>4</v>
      </c>
      <c r="D3" s="111"/>
      <c r="E3" s="67"/>
      <c r="F3" s="7"/>
      <c r="G3" s="8" t="s">
        <v>29</v>
      </c>
      <c r="H3" s="9">
        <v>4.33</v>
      </c>
      <c r="I3" s="56">
        <f>F18</f>
        <v>1616.5296000000003</v>
      </c>
      <c r="J3" s="23"/>
    </row>
    <row r="4" spans="2:10" ht="19.7" customHeight="1" x14ac:dyDescent="0.2">
      <c r="B4" s="50"/>
      <c r="C4" s="93"/>
      <c r="D4" s="112"/>
      <c r="E4" s="68"/>
      <c r="F4" s="20" t="s">
        <v>5</v>
      </c>
      <c r="G4" s="1" t="s">
        <v>6</v>
      </c>
      <c r="H4" s="1" t="s">
        <v>7</v>
      </c>
      <c r="I4" s="57" t="s">
        <v>8</v>
      </c>
      <c r="J4" s="35"/>
    </row>
    <row r="5" spans="2:10" ht="19.7" customHeight="1" x14ac:dyDescent="0.2">
      <c r="B5" s="50"/>
      <c r="C5" s="93"/>
      <c r="D5" s="112"/>
      <c r="E5" s="76" t="s">
        <v>9</v>
      </c>
      <c r="F5" s="77">
        <v>0</v>
      </c>
      <c r="G5" s="37">
        <f>F5/12</f>
        <v>0</v>
      </c>
      <c r="H5" s="14">
        <f>G5/H3</f>
        <v>0</v>
      </c>
      <c r="I5" s="58">
        <f>F5/I3</f>
        <v>0</v>
      </c>
      <c r="J5" s="63"/>
    </row>
    <row r="6" spans="2:10" ht="19.7" customHeight="1" x14ac:dyDescent="0.2">
      <c r="B6" s="50" t="s">
        <v>37</v>
      </c>
      <c r="C6" s="126">
        <f>(1040/0.8)/60/4.33</f>
        <v>5.0038491147036179</v>
      </c>
      <c r="D6" s="124"/>
      <c r="E6" s="78"/>
      <c r="F6" s="77"/>
      <c r="G6" s="37">
        <f>F6/12</f>
        <v>0</v>
      </c>
      <c r="H6" s="14">
        <f>G6/H3</f>
        <v>0</v>
      </c>
      <c r="I6" s="58">
        <f>F6/I3</f>
        <v>0</v>
      </c>
      <c r="J6" s="63"/>
    </row>
    <row r="7" spans="2:10" ht="19.7" customHeight="1" x14ac:dyDescent="0.2">
      <c r="B7" s="50" t="s">
        <v>30</v>
      </c>
      <c r="C7" s="110">
        <f>C6/(H2*(1-F17))</f>
        <v>0.16158128115162804</v>
      </c>
      <c r="D7" s="113"/>
      <c r="E7" s="70"/>
      <c r="F7" s="10"/>
      <c r="G7" s="11"/>
      <c r="H7" s="10"/>
      <c r="I7" s="59"/>
      <c r="J7" s="63"/>
    </row>
    <row r="8" spans="2:10" ht="19.7" customHeight="1" x14ac:dyDescent="0.2">
      <c r="B8" s="52" t="s">
        <v>38</v>
      </c>
      <c r="C8" s="93"/>
      <c r="D8" s="112"/>
      <c r="E8" s="71"/>
      <c r="F8" s="12"/>
      <c r="G8" s="13"/>
      <c r="H8" s="12"/>
      <c r="I8" s="60"/>
      <c r="J8" s="63"/>
    </row>
    <row r="9" spans="2:10" ht="19.7" customHeight="1" x14ac:dyDescent="0.2">
      <c r="B9" s="52" t="s">
        <v>13</v>
      </c>
      <c r="C9" s="100">
        <f>1/C7</f>
        <v>6.1888356923076939</v>
      </c>
      <c r="D9" s="114"/>
      <c r="E9" s="69" t="s">
        <v>39</v>
      </c>
      <c r="F9" s="14">
        <f>F5</f>
        <v>0</v>
      </c>
      <c r="G9" s="15">
        <f>F9/12</f>
        <v>0</v>
      </c>
      <c r="H9" s="16">
        <f>G9/H3</f>
        <v>0</v>
      </c>
      <c r="I9" s="61">
        <f>F9/I3</f>
        <v>0</v>
      </c>
      <c r="J9" s="23"/>
    </row>
    <row r="10" spans="2:10" ht="19.7" customHeight="1" x14ac:dyDescent="0.2">
      <c r="B10" s="49"/>
      <c r="C10" s="127"/>
      <c r="D10" s="115"/>
      <c r="E10" s="70"/>
      <c r="F10" s="21"/>
      <c r="G10" s="22"/>
      <c r="H10" s="22"/>
      <c r="I10" s="62"/>
      <c r="J10" s="23"/>
    </row>
    <row r="11" spans="2:10" ht="19.7" customHeight="1" x14ac:dyDescent="0.2">
      <c r="B11" s="79" t="s">
        <v>16</v>
      </c>
      <c r="C11" s="94"/>
      <c r="D11" s="116"/>
      <c r="E11" s="71"/>
      <c r="F11" s="21"/>
      <c r="G11" s="2"/>
      <c r="H11" s="3" t="s">
        <v>10</v>
      </c>
      <c r="I11" s="51"/>
      <c r="J11" s="23"/>
    </row>
    <row r="12" spans="2:10" ht="19.7" customHeight="1" x14ac:dyDescent="0.2">
      <c r="B12" s="80" t="s">
        <v>18</v>
      </c>
      <c r="C12" s="95"/>
      <c r="D12" s="117"/>
      <c r="E12" s="70" t="s">
        <v>11</v>
      </c>
      <c r="F12" s="4">
        <v>261</v>
      </c>
      <c r="G12" s="5"/>
      <c r="H12" s="24"/>
      <c r="I12" s="51"/>
      <c r="J12" s="23"/>
    </row>
    <row r="13" spans="2:10" ht="19.7" customHeight="1" x14ac:dyDescent="0.2">
      <c r="B13" s="80" t="s">
        <v>20</v>
      </c>
      <c r="C13" s="96">
        <f>C6/100*80</f>
        <v>4.0030792917628943</v>
      </c>
      <c r="D13" s="118"/>
      <c r="E13" s="101" t="s">
        <v>12</v>
      </c>
      <c r="F13" s="82">
        <v>39.200000000000003</v>
      </c>
      <c r="G13" s="22"/>
      <c r="H13" s="2"/>
      <c r="I13" s="51"/>
      <c r="J13" s="23"/>
    </row>
    <row r="14" spans="2:10" ht="19.7" customHeight="1" x14ac:dyDescent="0.2">
      <c r="B14" s="80" t="s">
        <v>22</v>
      </c>
      <c r="C14" s="96">
        <f>C6/100*20</f>
        <v>1.0007698229407236</v>
      </c>
      <c r="D14" s="118"/>
      <c r="E14" s="72" t="s">
        <v>14</v>
      </c>
      <c r="F14" s="25">
        <v>5</v>
      </c>
      <c r="G14" s="22"/>
      <c r="H14" s="2"/>
      <c r="I14" s="51"/>
      <c r="J14" s="23"/>
    </row>
    <row r="15" spans="2:10" ht="19.7" customHeight="1" x14ac:dyDescent="0.2">
      <c r="B15" s="80" t="s">
        <v>23</v>
      </c>
      <c r="C15" s="96"/>
      <c r="D15" s="118"/>
      <c r="E15" s="72" t="s">
        <v>15</v>
      </c>
      <c r="F15" s="25">
        <f>F13/F14</f>
        <v>7.8400000000000007</v>
      </c>
      <c r="G15" s="22"/>
      <c r="H15" s="65"/>
      <c r="I15" s="51"/>
      <c r="J15" s="23"/>
    </row>
    <row r="16" spans="2:10" ht="19.7" customHeight="1" x14ac:dyDescent="0.2">
      <c r="B16" s="81"/>
      <c r="C16" s="109"/>
      <c r="D16" s="118"/>
      <c r="E16" s="72" t="s">
        <v>17</v>
      </c>
      <c r="F16" s="25">
        <f>F15*F12</f>
        <v>2046.2400000000002</v>
      </c>
      <c r="G16" s="22"/>
      <c r="H16" s="2"/>
      <c r="I16" s="51"/>
      <c r="J16" s="23"/>
    </row>
    <row r="17" spans="2:10" ht="19.7" customHeight="1" x14ac:dyDescent="0.2">
      <c r="B17" s="50"/>
      <c r="C17" s="97"/>
      <c r="D17" s="119"/>
      <c r="E17" s="72" t="s">
        <v>19</v>
      </c>
      <c r="F17" s="108">
        <v>0.21</v>
      </c>
      <c r="G17" s="23"/>
      <c r="H17" s="23"/>
      <c r="I17" s="51"/>
      <c r="J17" s="23"/>
    </row>
    <row r="18" spans="2:10" ht="19.7" customHeight="1" x14ac:dyDescent="0.2">
      <c r="B18" s="54" t="s">
        <v>32</v>
      </c>
      <c r="C18" s="97">
        <f>C7*F9/12</f>
        <v>0</v>
      </c>
      <c r="D18" s="119"/>
      <c r="E18" s="72" t="s">
        <v>21</v>
      </c>
      <c r="F18" s="6">
        <f>F16-(F17*F16)</f>
        <v>1616.5296000000003</v>
      </c>
      <c r="G18" s="17"/>
      <c r="H18" s="22"/>
      <c r="I18" s="51"/>
      <c r="J18" s="23"/>
    </row>
    <row r="19" spans="2:10" ht="19.7" customHeight="1" x14ac:dyDescent="0.2">
      <c r="B19" s="54"/>
      <c r="C19" s="93"/>
      <c r="D19" s="112"/>
      <c r="E19" s="68"/>
      <c r="F19" s="19"/>
      <c r="G19" s="26"/>
      <c r="H19" s="22"/>
      <c r="I19" s="51"/>
      <c r="J19" s="23"/>
    </row>
    <row r="20" spans="2:10" ht="19.7" customHeight="1" x14ac:dyDescent="0.2">
      <c r="B20" s="54" t="s">
        <v>33</v>
      </c>
      <c r="C20" s="97">
        <f>G24</f>
        <v>0</v>
      </c>
      <c r="D20" s="119"/>
      <c r="E20" s="67"/>
      <c r="F20" s="23"/>
      <c r="G20" s="23"/>
      <c r="H20" s="22"/>
      <c r="I20" s="51"/>
      <c r="J20" s="23"/>
    </row>
    <row r="21" spans="2:10" ht="19.7" customHeight="1" x14ac:dyDescent="0.2">
      <c r="B21" s="54"/>
      <c r="C21" s="93"/>
      <c r="D21" s="112"/>
      <c r="E21" s="73" t="s">
        <v>24</v>
      </c>
      <c r="F21" s="27"/>
      <c r="G21" s="28">
        <v>50</v>
      </c>
      <c r="H21" s="23"/>
      <c r="I21" s="51"/>
      <c r="J21" s="23"/>
    </row>
    <row r="22" spans="2:10" ht="19.7" customHeight="1" x14ac:dyDescent="0.2">
      <c r="B22" s="76" t="s">
        <v>36</v>
      </c>
      <c r="C22" s="128"/>
      <c r="D22" s="125"/>
      <c r="E22" s="101" t="s">
        <v>25</v>
      </c>
      <c r="F22" s="83"/>
      <c r="G22" s="84">
        <v>0</v>
      </c>
      <c r="H22" s="23"/>
      <c r="I22" s="51"/>
      <c r="J22" s="23"/>
    </row>
    <row r="23" spans="2:10" ht="19.7" customHeight="1" x14ac:dyDescent="0.2">
      <c r="B23" s="54" t="s">
        <v>31</v>
      </c>
      <c r="C23" s="98">
        <f>SUM(C18:C22)</f>
        <v>0</v>
      </c>
      <c r="D23" s="120"/>
      <c r="E23" s="72" t="s">
        <v>26</v>
      </c>
      <c r="F23" s="23"/>
      <c r="G23" s="29">
        <f>G22/G21</f>
        <v>0</v>
      </c>
      <c r="H23" s="23"/>
      <c r="I23" s="51"/>
      <c r="J23" s="23"/>
    </row>
    <row r="24" spans="2:10" ht="19.7" customHeight="1" x14ac:dyDescent="0.2">
      <c r="B24" s="54"/>
      <c r="C24" s="98"/>
      <c r="D24" s="120"/>
      <c r="E24" s="71" t="s">
        <v>27</v>
      </c>
      <c r="F24" s="30"/>
      <c r="G24" s="31">
        <f>G23/12</f>
        <v>0</v>
      </c>
      <c r="H24" s="23"/>
      <c r="I24" s="51"/>
      <c r="J24" s="23"/>
    </row>
    <row r="25" spans="2:10" ht="19.7" customHeight="1" thickBot="1" x14ac:dyDescent="0.25">
      <c r="B25" s="54" t="s">
        <v>28</v>
      </c>
      <c r="C25" s="99">
        <v>0.98</v>
      </c>
      <c r="D25" s="121"/>
      <c r="E25" s="74"/>
      <c r="F25" s="32"/>
      <c r="G25" s="33"/>
      <c r="H25" s="23"/>
      <c r="I25" s="51"/>
      <c r="J25" s="23"/>
    </row>
    <row r="26" spans="2:10" ht="19.7" customHeight="1" x14ac:dyDescent="0.2">
      <c r="B26" s="87"/>
      <c r="C26" s="88"/>
      <c r="D26" s="121"/>
      <c r="E26" s="75"/>
      <c r="F26" s="3"/>
      <c r="G26" s="23"/>
      <c r="H26" s="34"/>
      <c r="I26" s="51"/>
      <c r="J26" s="23"/>
    </row>
    <row r="27" spans="2:10" ht="19.7" customHeight="1" x14ac:dyDescent="0.25">
      <c r="B27" s="64" t="s">
        <v>34</v>
      </c>
      <c r="C27" s="89">
        <f>C23*100/98</f>
        <v>0</v>
      </c>
      <c r="D27" s="122"/>
      <c r="E27" s="75"/>
      <c r="F27" s="3"/>
      <c r="G27" s="23"/>
      <c r="H27" s="44"/>
      <c r="I27" s="51"/>
      <c r="J27" s="23"/>
    </row>
    <row r="28" spans="2:10" ht="19.7" customHeight="1" x14ac:dyDescent="0.2">
      <c r="B28" s="64"/>
      <c r="C28" s="90" t="s">
        <v>35</v>
      </c>
      <c r="D28" s="123"/>
      <c r="E28" s="67"/>
      <c r="F28" s="23"/>
      <c r="G28" s="23"/>
      <c r="H28" s="34"/>
      <c r="I28" s="51"/>
      <c r="J28" s="38"/>
    </row>
    <row r="29" spans="2:10" ht="19.7" customHeight="1" thickBot="1" x14ac:dyDescent="0.25">
      <c r="B29" s="53"/>
      <c r="C29" s="91"/>
      <c r="D29" s="119"/>
      <c r="E29" s="102"/>
      <c r="F29" s="103"/>
      <c r="G29" s="104"/>
      <c r="H29" s="105"/>
      <c r="I29" s="106"/>
      <c r="J29" s="23"/>
    </row>
    <row r="30" spans="2:10" ht="19.7" customHeight="1" x14ac:dyDescent="0.2">
      <c r="E30" s="85"/>
      <c r="F30" s="35"/>
      <c r="G30" s="35"/>
      <c r="H30" s="36"/>
      <c r="I30" s="107"/>
      <c r="J30" s="35"/>
    </row>
    <row r="31" spans="2:10" ht="19.7" customHeight="1" x14ac:dyDescent="0.2">
      <c r="C31" s="35"/>
      <c r="D31" s="35"/>
      <c r="E31" s="85"/>
      <c r="F31" s="35"/>
      <c r="G31" s="35"/>
      <c r="H31" s="35"/>
      <c r="I31" s="35"/>
      <c r="J31" s="35"/>
    </row>
    <row r="32" spans="2:10" x14ac:dyDescent="0.2">
      <c r="C32" s="35"/>
      <c r="D32" s="35"/>
    </row>
    <row r="33" spans="3:10" x14ac:dyDescent="0.2">
      <c r="C33" s="35"/>
      <c r="D33" s="35"/>
      <c r="E33" s="23"/>
      <c r="F33" s="23"/>
      <c r="G33" s="40"/>
      <c r="H33" s="23"/>
      <c r="I33" s="23"/>
      <c r="J33" s="23"/>
    </row>
    <row r="34" spans="3:10" x14ac:dyDescent="0.2">
      <c r="C34" s="35"/>
      <c r="D34" s="35"/>
      <c r="E34" s="23"/>
      <c r="F34" s="23"/>
      <c r="G34" s="23"/>
      <c r="H34" s="41"/>
      <c r="I34" s="41"/>
      <c r="J34" s="41"/>
    </row>
    <row r="35" spans="3:10" x14ac:dyDescent="0.2">
      <c r="C35" s="35"/>
      <c r="D35" s="35"/>
      <c r="E35" s="23"/>
      <c r="F35" s="23"/>
      <c r="G35" s="23"/>
      <c r="H35" s="42"/>
      <c r="I35" s="42"/>
      <c r="J35" s="42"/>
    </row>
    <row r="36" spans="3:10" x14ac:dyDescent="0.2">
      <c r="C36" s="35"/>
      <c r="D36" s="35"/>
      <c r="E36" s="42"/>
      <c r="F36" s="23"/>
      <c r="G36" s="42"/>
      <c r="H36" s="42"/>
      <c r="I36" s="42"/>
      <c r="J36" s="42"/>
    </row>
    <row r="37" spans="3:10" x14ac:dyDescent="0.2">
      <c r="E37" s="42"/>
      <c r="F37" s="23"/>
      <c r="G37" s="42"/>
      <c r="H37" s="42"/>
      <c r="I37" s="42"/>
      <c r="J37" s="42"/>
    </row>
    <row r="38" spans="3:10" x14ac:dyDescent="0.2">
      <c r="E38" s="42"/>
      <c r="F38" s="23"/>
      <c r="G38" s="42"/>
      <c r="H38" s="42"/>
      <c r="I38" s="42"/>
      <c r="J38" s="42"/>
    </row>
    <row r="39" spans="3:10" x14ac:dyDescent="0.2">
      <c r="E39" s="42"/>
      <c r="F39" s="23"/>
      <c r="G39" s="42"/>
      <c r="H39" s="42"/>
      <c r="I39" s="42"/>
      <c r="J39" s="42"/>
    </row>
    <row r="40" spans="3:10" x14ac:dyDescent="0.2">
      <c r="E40" s="42"/>
      <c r="F40" s="23"/>
      <c r="G40" s="42"/>
      <c r="H40" s="42"/>
      <c r="I40" s="42"/>
      <c r="J40" s="42"/>
    </row>
    <row r="41" spans="3:10" x14ac:dyDescent="0.2">
      <c r="E41" s="42"/>
      <c r="F41" s="23"/>
      <c r="G41" s="42"/>
      <c r="H41" s="42"/>
      <c r="I41" s="42"/>
      <c r="J41" s="42"/>
    </row>
    <row r="42" spans="3:10" x14ac:dyDescent="0.2">
      <c r="E42" s="42"/>
      <c r="F42" s="23"/>
      <c r="G42" s="42"/>
      <c r="H42" s="43"/>
      <c r="I42" s="43"/>
      <c r="J42" s="43"/>
    </row>
    <row r="43" spans="3:10" x14ac:dyDescent="0.2">
      <c r="E43" s="42"/>
      <c r="F43" s="23"/>
      <c r="G43" s="42"/>
      <c r="H43" s="42"/>
      <c r="I43" s="42"/>
      <c r="J43" s="42"/>
    </row>
    <row r="44" spans="3:10" ht="114.75" customHeight="1" x14ac:dyDescent="0.2">
      <c r="E44" s="42"/>
      <c r="F44" s="23"/>
      <c r="G44" s="42"/>
      <c r="H44" s="42"/>
      <c r="I44" s="42"/>
      <c r="J44" s="42"/>
    </row>
    <row r="45" spans="3:10" x14ac:dyDescent="0.2">
      <c r="E45" s="39"/>
      <c r="G45" s="39"/>
      <c r="H45" s="39"/>
    </row>
    <row r="46" spans="3:10" x14ac:dyDescent="0.2">
      <c r="E46" s="39"/>
      <c r="G46" s="39"/>
      <c r="H46" s="39"/>
    </row>
    <row r="47" spans="3:10" x14ac:dyDescent="0.2">
      <c r="E47" s="39"/>
      <c r="G47" s="39"/>
      <c r="H47" s="39"/>
    </row>
    <row r="48" spans="3:10" x14ac:dyDescent="0.2">
      <c r="E48" s="39"/>
      <c r="G48" s="39"/>
    </row>
  </sheetData>
  <sheetProtection algorithmName="SHA-512" hashValue="TT5bJvexay4r245E5HYSVbNbkC7De8+1fFxkrjB27ZMNuXdUErG2AZcvX/GORYsIdQjqx4pYqXSvT3Ytfrq+YQ==" saltValue="KKYR/t0Wg7ZfnK/qc3b+OQ==" spinCount="100000" sheet="1" objects="1" scenarios="1"/>
  <protectedRanges>
    <protectedRange sqref="F5:F6 F13 G22 C22:D22" name="Bereich1"/>
  </protectedRanges>
  <pageMargins left="0.23622047244094491" right="0.23622047244094491" top="0.74803149606299213" bottom="0.74803149606299213" header="0.31496062992125984" footer="0.31496062992125984"/>
  <pageSetup paperSize="9" scale="85" fitToHeight="0" orientation="landscape" horizontalDpi="300" verticalDpi="300" r:id="rId1"/>
  <headerFooter>
    <oddHeader xml:space="preserve">&amp;C&amp;"-,Fett"&amp;16Anlage 2: Berechnungsbogen Betreuungsweisung
&amp;11Träger: 
Laufzeit ab: </oddHeader>
    <oddFooter>&amp;CKalkulationsmodell: Verabschiedet in der VK vom 05.12.2018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Ballegoy</dc:creator>
  <cp:lastModifiedBy>oliver.muenzner</cp:lastModifiedBy>
  <cp:lastPrinted>2022-12-13T15:18:53Z</cp:lastPrinted>
  <dcterms:created xsi:type="dcterms:W3CDTF">2014-03-11T12:58:34Z</dcterms:created>
  <dcterms:modified xsi:type="dcterms:W3CDTF">2023-01-16T09:42:18Z</dcterms:modified>
</cp:coreProperties>
</file>