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er.muenzner\Desktop\"/>
    </mc:Choice>
  </mc:AlternateContent>
  <bookViews>
    <workbookView xWindow="0" yWindow="0" windowWidth="28800" windowHeight="11580"/>
  </bookViews>
  <sheets>
    <sheet name="Familienkrisenintervention" sheetId="6" r:id="rId1"/>
  </sheets>
  <calcPr calcId="162913"/>
</workbook>
</file>

<file path=xl/calcChain.xml><?xml version="1.0" encoding="utf-8"?>
<calcChain xmlns="http://schemas.openxmlformats.org/spreadsheetml/2006/main">
  <c r="C13" i="6" l="1"/>
  <c r="C14" i="6"/>
  <c r="F21" i="6" l="1"/>
  <c r="F22" i="6" s="1"/>
  <c r="C20" i="6" s="1"/>
  <c r="E12" i="6"/>
  <c r="E13" i="6" s="1"/>
  <c r="E15" i="6" s="1"/>
  <c r="H3" i="6" s="1"/>
  <c r="H5" i="6" s="1"/>
  <c r="C6" i="6"/>
  <c r="F5" i="6"/>
  <c r="G5" i="6" s="1"/>
  <c r="G2" i="6"/>
  <c r="C7" i="6" l="1"/>
  <c r="C9" i="6" l="1"/>
  <c r="C18" i="6"/>
  <c r="C25" i="6" s="1"/>
  <c r="C28" i="6" s="1"/>
  <c r="C29" i="6" s="1"/>
</calcChain>
</file>

<file path=xl/sharedStrings.xml><?xml version="1.0" encoding="utf-8"?>
<sst xmlns="http://schemas.openxmlformats.org/spreadsheetml/2006/main" count="40" uniqueCount="40">
  <si>
    <t>Std/Woche</t>
  </si>
  <si>
    <t>eff. ArbStd/Jahr</t>
  </si>
  <si>
    <t>pro Jahr</t>
  </si>
  <si>
    <t>pro Mon.</t>
  </si>
  <si>
    <t>pro Woche</t>
  </si>
  <si>
    <t>pro Std.effektiv</t>
  </si>
  <si>
    <t xml:space="preserve">Sozialpäd. /Sozialarb. </t>
  </si>
  <si>
    <t>Leistungszeit pro Sitzung/Kontakt (Min.)</t>
  </si>
  <si>
    <t xml:space="preserve"> </t>
  </si>
  <si>
    <t>Arbeitstage/Jahr</t>
  </si>
  <si>
    <t>Betreuungsschlüssel(brutto)inkl.Vertretung</t>
  </si>
  <si>
    <t>Wochenarbeitszeit/Std.</t>
  </si>
  <si>
    <t xml:space="preserve">1 zu        </t>
  </si>
  <si>
    <t>Arbeitstage/Woche</t>
  </si>
  <si>
    <t>Arbeitszeit/Arbeitstag</t>
  </si>
  <si>
    <t>nachrichtlich nur Modul I u. II:</t>
  </si>
  <si>
    <t>Arbeitsstd/Jahr/nominell</t>
  </si>
  <si>
    <t>Aufteilung in direkte und indirekte LZ:</t>
  </si>
  <si>
    <t xml:space="preserve">Ausfallzeit </t>
  </si>
  <si>
    <t>Arbeitsstd/Jahr/effektiv</t>
  </si>
  <si>
    <t>DB, Doku, Wegezeiten, Kooperation etc.)</t>
  </si>
  <si>
    <t>Leitung/Koordination - PersSchlüssel 1 zu</t>
  </si>
  <si>
    <t>Personalkosten/Jahr</t>
  </si>
  <si>
    <t>Auslastung</t>
  </si>
  <si>
    <r>
      <t>Woch/Mon</t>
    </r>
    <r>
      <rPr>
        <sz val="10"/>
        <color indexed="10"/>
        <rFont val="Arial"/>
        <family val="2"/>
      </rPr>
      <t xml:space="preserve"> </t>
    </r>
  </si>
  <si>
    <t xml:space="preserve">Umrechnung in Stellenanteile </t>
  </si>
  <si>
    <t>Anzahl der Sitzungen  /Kontakte</t>
  </si>
  <si>
    <t>Gesamtkosten</t>
  </si>
  <si>
    <t>Kosten d. Betreuungspersonals</t>
  </si>
  <si>
    <t>Kosten d. Leitung/Koordination</t>
  </si>
  <si>
    <t>Entgelt</t>
  </si>
  <si>
    <t>Overhead- und Sachkostenpauschale</t>
  </si>
  <si>
    <t>Leistungszeit (Std.)</t>
  </si>
  <si>
    <t>Tagespauschale</t>
  </si>
  <si>
    <t>Kosten d. Rufbereitschaft</t>
  </si>
  <si>
    <t>p. Monat</t>
  </si>
  <si>
    <t>Anteil pro Fall / Jahr</t>
  </si>
  <si>
    <t>Anteil pro Fall / Monat</t>
  </si>
  <si>
    <t>38 v.H. indirekt (Vor- und Nachbereitung,</t>
  </si>
  <si>
    <t>62 v.H. direkt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</si>
</sst>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0\ &quot;€&quot;"/>
    <numFmt numFmtId="167" formatCode="#,##0.00000\ &quot;€&quot;"/>
    <numFmt numFmtId="168" formatCode="0.0%"/>
    <numFmt numFmtId="169" formatCode="0.0000"/>
    <numFmt numFmtId="170" formatCode="#,##0.0"/>
    <numFmt numFmtId="171" formatCode="0.00000"/>
    <numFmt numFmtId="172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3" fillId="0" borderId="5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/>
    <xf numFmtId="0" fontId="3" fillId="0" borderId="1" xfId="1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65" fontId="3" fillId="0" borderId="6" xfId="2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6" fontId="3" fillId="0" borderId="3" xfId="0" applyNumberFormat="1" applyFont="1" applyFill="1" applyBorder="1"/>
    <xf numFmtId="168" fontId="3" fillId="0" borderId="0" xfId="2" applyNumberFormat="1" applyFont="1" applyFill="1" applyBorder="1"/>
    <xf numFmtId="0" fontId="7" fillId="0" borderId="0" xfId="0" applyFont="1"/>
    <xf numFmtId="0" fontId="7" fillId="0" borderId="4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/>
    <xf numFmtId="0" fontId="7" fillId="0" borderId="0" xfId="0" applyFont="1" applyFill="1" applyBorder="1"/>
    <xf numFmtId="2" fontId="7" fillId="0" borderId="0" xfId="0" applyNumberFormat="1" applyFont="1" applyFill="1" applyBorder="1"/>
    <xf numFmtId="0" fontId="7" fillId="0" borderId="6" xfId="0" applyNumberFormat="1" applyFont="1" applyFill="1" applyBorder="1"/>
    <xf numFmtId="167" fontId="7" fillId="0" borderId="0" xfId="0" applyNumberFormat="1" applyFont="1" applyFill="1" applyBorder="1"/>
    <xf numFmtId="0" fontId="7" fillId="0" borderId="2" xfId="0" applyFont="1" applyFill="1" applyBorder="1"/>
    <xf numFmtId="0" fontId="7" fillId="0" borderId="1" xfId="0" applyFont="1" applyFill="1" applyBorder="1" applyAlignment="1">
      <alignment horizontal="center"/>
    </xf>
    <xf numFmtId="166" fontId="7" fillId="0" borderId="6" xfId="0" applyNumberFormat="1" applyFont="1" applyFill="1" applyBorder="1"/>
    <xf numFmtId="166" fontId="7" fillId="0" borderId="4" xfId="0" applyNumberFormat="1" applyFont="1" applyFill="1" applyBorder="1"/>
    <xf numFmtId="168" fontId="7" fillId="0" borderId="0" xfId="0" applyNumberFormat="1" applyFont="1" applyFill="1" applyBorder="1"/>
    <xf numFmtId="170" fontId="7" fillId="0" borderId="0" xfId="0" applyNumberFormat="1" applyFont="1" applyFill="1" applyBorder="1"/>
    <xf numFmtId="0" fontId="7" fillId="0" borderId="0" xfId="0" applyFont="1" applyBorder="1"/>
    <xf numFmtId="170" fontId="7" fillId="0" borderId="0" xfId="0" applyNumberFormat="1" applyFont="1" applyBorder="1"/>
    <xf numFmtId="166" fontId="3" fillId="0" borderId="3" xfId="0" applyNumberFormat="1" applyFont="1" applyFill="1" applyBorder="1" applyAlignment="1">
      <alignment horizontal="center"/>
    </xf>
    <xf numFmtId="8" fontId="7" fillId="0" borderId="0" xfId="0" applyNumberFormat="1" applyFont="1" applyFill="1" applyBorder="1"/>
    <xf numFmtId="0" fontId="7" fillId="0" borderId="0" xfId="0" applyFont="1" applyAlignment="1">
      <alignment horizontal="right"/>
    </xf>
    <xf numFmtId="171" fontId="7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9" fontId="7" fillId="0" borderId="0" xfId="0" applyNumberFormat="1" applyFont="1" applyFill="1" applyBorder="1"/>
    <xf numFmtId="0" fontId="7" fillId="0" borderId="8" xfId="0" applyFont="1" applyBorder="1"/>
    <xf numFmtId="0" fontId="7" fillId="0" borderId="9" xfId="0" applyFont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3" xfId="0" applyFont="1" applyBorder="1"/>
    <xf numFmtId="0" fontId="7" fillId="0" borderId="16" xfId="0" applyFont="1" applyBorder="1"/>
    <xf numFmtId="0" fontId="7" fillId="0" borderId="17" xfId="0" applyFont="1" applyFill="1" applyBorder="1"/>
    <xf numFmtId="0" fontId="4" fillId="0" borderId="16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20" xfId="0" applyFont="1" applyBorder="1"/>
    <xf numFmtId="0" fontId="7" fillId="0" borderId="21" xfId="0" applyFont="1" applyBorder="1"/>
    <xf numFmtId="0" fontId="3" fillId="0" borderId="22" xfId="0" applyFont="1" applyFill="1" applyBorder="1"/>
    <xf numFmtId="165" fontId="7" fillId="0" borderId="14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66" fontId="7" fillId="0" borderId="14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1" xfId="0" applyFont="1" applyBorder="1"/>
    <xf numFmtId="167" fontId="3" fillId="0" borderId="0" xfId="0" applyNumberFormat="1" applyFont="1" applyFill="1" applyBorder="1"/>
    <xf numFmtId="0" fontId="7" fillId="0" borderId="9" xfId="0" applyFont="1" applyFill="1" applyBorder="1"/>
    <xf numFmtId="0" fontId="7" fillId="0" borderId="16" xfId="0" applyFont="1" applyFill="1" applyBorder="1"/>
    <xf numFmtId="0" fontId="7" fillId="0" borderId="13" xfId="0" applyFont="1" applyFill="1" applyBorder="1"/>
    <xf numFmtId="0" fontId="3" fillId="0" borderId="15" xfId="0" applyFont="1" applyFill="1" applyBorder="1"/>
    <xf numFmtId="0" fontId="3" fillId="0" borderId="13" xfId="0" applyFont="1" applyFill="1" applyBorder="1"/>
    <xf numFmtId="0" fontId="3" fillId="0" borderId="16" xfId="0" applyFont="1" applyFill="1" applyBorder="1"/>
    <xf numFmtId="0" fontId="7" fillId="2" borderId="24" xfId="0" applyFont="1" applyFill="1" applyBorder="1"/>
    <xf numFmtId="166" fontId="3" fillId="2" borderId="3" xfId="0" applyNumberFormat="1" applyFont="1" applyFill="1" applyBorder="1"/>
    <xf numFmtId="0" fontId="7" fillId="3" borderId="15" xfId="0" applyFont="1" applyFill="1" applyBorder="1"/>
    <xf numFmtId="0" fontId="7" fillId="3" borderId="16" xfId="0" applyFont="1" applyFill="1" applyBorder="1"/>
    <xf numFmtId="0" fontId="7" fillId="3" borderId="13" xfId="0" applyFont="1" applyFill="1" applyBorder="1"/>
    <xf numFmtId="0" fontId="3" fillId="2" borderId="3" xfId="0" applyNumberFormat="1" applyFont="1" applyFill="1" applyBorder="1"/>
    <xf numFmtId="0" fontId="7" fillId="2" borderId="7" xfId="0" applyFont="1" applyFill="1" applyBorder="1"/>
    <xf numFmtId="166" fontId="7" fillId="2" borderId="3" xfId="0" applyNumberFormat="1" applyFont="1" applyFill="1" applyBorder="1"/>
    <xf numFmtId="9" fontId="3" fillId="0" borderId="6" xfId="2" applyNumberFormat="1" applyFont="1" applyFill="1" applyBorder="1"/>
    <xf numFmtId="0" fontId="3" fillId="2" borderId="25" xfId="0" applyFont="1" applyFill="1" applyBorder="1"/>
    <xf numFmtId="0" fontId="7" fillId="0" borderId="26" xfId="0" applyFont="1" applyFill="1" applyBorder="1"/>
    <xf numFmtId="166" fontId="3" fillId="0" borderId="0" xfId="0" applyNumberFormat="1" applyFont="1" applyFill="1" applyBorder="1" applyAlignment="1">
      <alignment horizontal="center"/>
    </xf>
    <xf numFmtId="166" fontId="7" fillId="0" borderId="17" xfId="0" applyNumberFormat="1" applyFont="1" applyFill="1" applyBorder="1" applyAlignment="1">
      <alignment horizontal="center"/>
    </xf>
    <xf numFmtId="166" fontId="3" fillId="4" borderId="0" xfId="0" applyNumberFormat="1" applyFont="1" applyFill="1" applyBorder="1"/>
    <xf numFmtId="0" fontId="7" fillId="0" borderId="27" xfId="0" applyFont="1" applyBorder="1"/>
    <xf numFmtId="0" fontId="7" fillId="2" borderId="8" xfId="0" applyFont="1" applyFill="1" applyBorder="1"/>
    <xf numFmtId="0" fontId="3" fillId="2" borderId="19" xfId="0" applyFont="1" applyFill="1" applyBorder="1"/>
    <xf numFmtId="0" fontId="7" fillId="4" borderId="16" xfId="0" applyFont="1" applyFill="1" applyBorder="1"/>
    <xf numFmtId="166" fontId="3" fillId="0" borderId="28" xfId="0" applyNumberFormat="1" applyFont="1" applyBorder="1" applyAlignment="1">
      <alignment horizontal="center"/>
    </xf>
    <xf numFmtId="166" fontId="2" fillId="0" borderId="28" xfId="0" applyNumberFormat="1" applyFont="1" applyBorder="1" applyAlignment="1">
      <alignment horizontal="center"/>
    </xf>
    <xf numFmtId="166" fontId="7" fillId="0" borderId="29" xfId="0" applyNumberFormat="1" applyFont="1" applyBorder="1" applyAlignment="1">
      <alignment horizontal="center"/>
    </xf>
    <xf numFmtId="168" fontId="7" fillId="0" borderId="0" xfId="2" applyNumberFormat="1" applyFont="1" applyFill="1" applyBorder="1"/>
    <xf numFmtId="2" fontId="7" fillId="0" borderId="0" xfId="0" applyNumberFormat="1" applyFont="1" applyBorder="1"/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9" fontId="6" fillId="0" borderId="5" xfId="2" applyFont="1" applyBorder="1" applyAlignment="1">
      <alignment horizontal="center"/>
    </xf>
    <xf numFmtId="1" fontId="6" fillId="3" borderId="31" xfId="2" applyNumberFormat="1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9" fontId="7" fillId="0" borderId="16" xfId="0" applyNumberFormat="1" applyFont="1" applyFill="1" applyBorder="1"/>
    <xf numFmtId="0" fontId="3" fillId="0" borderId="16" xfId="0" applyFont="1" applyBorder="1"/>
    <xf numFmtId="166" fontId="7" fillId="2" borderId="8" xfId="0" applyNumberFormat="1" applyFont="1" applyFill="1" applyBorder="1"/>
    <xf numFmtId="172" fontId="7" fillId="0" borderId="28" xfId="0" applyNumberFormat="1" applyFont="1" applyBorder="1" applyAlignment="1">
      <alignment horizontal="center"/>
    </xf>
    <xf numFmtId="0" fontId="7" fillId="2" borderId="16" xfId="0" applyFont="1" applyFill="1" applyBorder="1"/>
    <xf numFmtId="0" fontId="3" fillId="0" borderId="33" xfId="0" applyFont="1" applyFill="1" applyBorder="1"/>
    <xf numFmtId="166" fontId="3" fillId="0" borderId="2" xfId="0" applyNumberFormat="1" applyFont="1" applyFill="1" applyBorder="1" applyAlignment="1">
      <alignment horizontal="left"/>
    </xf>
    <xf numFmtId="0" fontId="3" fillId="2" borderId="7" xfId="0" applyFont="1" applyFill="1" applyBorder="1"/>
    <xf numFmtId="166" fontId="7" fillId="0" borderId="1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6" fontId="7" fillId="2" borderId="6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6" xfId="0" applyFont="1" applyBorder="1"/>
    <xf numFmtId="0" fontId="10" fillId="0" borderId="28" xfId="0" applyFont="1" applyBorder="1" applyAlignment="1">
      <alignment horizontal="center"/>
    </xf>
    <xf numFmtId="0" fontId="3" fillId="5" borderId="16" xfId="0" applyFont="1" applyFill="1" applyBorder="1"/>
    <xf numFmtId="2" fontId="3" fillId="5" borderId="28" xfId="0" applyNumberFormat="1" applyFont="1" applyFill="1" applyBorder="1" applyAlignment="1">
      <alignment horizontal="center"/>
    </xf>
    <xf numFmtId="166" fontId="11" fillId="0" borderId="28" xfId="0" applyNumberFormat="1" applyFont="1" applyBorder="1" applyAlignment="1">
      <alignment horizontal="center"/>
    </xf>
    <xf numFmtId="166" fontId="12" fillId="2" borderId="32" xfId="0" applyNumberFormat="1" applyFont="1" applyFill="1" applyBorder="1" applyAlignment="1">
      <alignment horizontal="center"/>
    </xf>
    <xf numFmtId="9" fontId="3" fillId="2" borderId="3" xfId="2" applyFont="1" applyFill="1" applyBorder="1" applyAlignment="1">
      <alignment horizontal="center"/>
    </xf>
    <xf numFmtId="166" fontId="3" fillId="0" borderId="30" xfId="3" applyNumberFormat="1" applyFont="1" applyBorder="1" applyAlignment="1">
      <alignment horizontal="center"/>
    </xf>
  </cellXfs>
  <cellStyles count="5">
    <cellStyle name="Komma" xfId="1" builtinId="3"/>
    <cellStyle name="Prozent" xfId="2" builtinId="5"/>
    <cellStyle name="Standard" xfId="0" builtinId="0"/>
    <cellStyle name="Standard 3" xfId="4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tabSelected="1" view="pageLayout" zoomScale="85" zoomScaleNormal="100" zoomScalePageLayoutView="85" workbookViewId="0">
      <selection activeCell="E25" sqref="E25"/>
    </sheetView>
  </sheetViews>
  <sheetFormatPr baseColWidth="10" defaultColWidth="11.42578125" defaultRowHeight="12.75" x14ac:dyDescent="0.2"/>
  <cols>
    <col min="1" max="1" width="0.140625" style="12" customWidth="1"/>
    <col min="2" max="2" width="35.85546875" style="12" customWidth="1"/>
    <col min="3" max="3" width="27.28515625" style="12" customWidth="1"/>
    <col min="4" max="4" width="21" style="12" customWidth="1"/>
    <col min="5" max="5" width="19.28515625" style="12" customWidth="1"/>
    <col min="6" max="7" width="13.85546875" style="12" customWidth="1"/>
    <col min="8" max="8" width="35" style="12" customWidth="1"/>
    <col min="9" max="9" width="2.42578125" style="12" customWidth="1"/>
    <col min="10" max="16384" width="11.42578125" style="12"/>
  </cols>
  <sheetData>
    <row r="1" spans="2:9" ht="13.5" thickBot="1" x14ac:dyDescent="0.25"/>
    <row r="2" spans="2:9" ht="19.7" customHeight="1" x14ac:dyDescent="0.2">
      <c r="B2" s="38" t="s">
        <v>26</v>
      </c>
      <c r="C2" s="86">
        <v>9.5</v>
      </c>
      <c r="D2" s="57"/>
      <c r="E2" s="39"/>
      <c r="F2" s="40" t="s">
        <v>0</v>
      </c>
      <c r="G2" s="41">
        <f>E10</f>
        <v>39.200000000000003</v>
      </c>
      <c r="H2" s="50" t="s">
        <v>1</v>
      </c>
      <c r="I2" s="17"/>
    </row>
    <row r="3" spans="2:9" ht="19.7" customHeight="1" x14ac:dyDescent="0.2">
      <c r="B3" s="43"/>
      <c r="C3" s="87"/>
      <c r="D3" s="58"/>
      <c r="E3" s="7"/>
      <c r="F3" s="8" t="s">
        <v>24</v>
      </c>
      <c r="G3" s="9">
        <v>4.33</v>
      </c>
      <c r="H3" s="51">
        <f>E15</f>
        <v>1616.5296000000003</v>
      </c>
      <c r="I3" s="17"/>
    </row>
    <row r="4" spans="2:9" ht="19.7" customHeight="1" x14ac:dyDescent="0.2">
      <c r="B4" s="43"/>
      <c r="C4" s="87"/>
      <c r="D4" s="59"/>
      <c r="E4" s="14" t="s">
        <v>2</v>
      </c>
      <c r="F4" s="1" t="s">
        <v>3</v>
      </c>
      <c r="G4" s="1" t="s">
        <v>4</v>
      </c>
      <c r="H4" s="52" t="s">
        <v>5</v>
      </c>
      <c r="I4" s="27"/>
    </row>
    <row r="5" spans="2:9" ht="19.7" customHeight="1" x14ac:dyDescent="0.25">
      <c r="B5" s="108" t="s">
        <v>7</v>
      </c>
      <c r="C5" s="109">
        <v>130</v>
      </c>
      <c r="D5" s="63" t="s">
        <v>6</v>
      </c>
      <c r="E5" s="64">
        <v>1</v>
      </c>
      <c r="F5" s="29">
        <f>E5/12</f>
        <v>8.3333333333333329E-2</v>
      </c>
      <c r="G5" s="10">
        <f>F5/G3</f>
        <v>1.9245573518090836E-2</v>
      </c>
      <c r="H5" s="53">
        <f>E5/H3</f>
        <v>6.1860914888289072E-4</v>
      </c>
      <c r="I5" s="54"/>
    </row>
    <row r="6" spans="2:9" ht="19.7" customHeight="1" x14ac:dyDescent="0.2">
      <c r="B6" s="43" t="s">
        <v>32</v>
      </c>
      <c r="C6" s="88">
        <f>C2*C5/60</f>
        <v>20.583333333333332</v>
      </c>
      <c r="D6" s="80"/>
      <c r="E6" s="76"/>
      <c r="F6" s="74"/>
      <c r="G6" s="2"/>
      <c r="H6" s="75"/>
      <c r="I6" s="54"/>
    </row>
    <row r="7" spans="2:9" ht="19.7" customHeight="1" x14ac:dyDescent="0.2">
      <c r="B7" s="43" t="s">
        <v>25</v>
      </c>
      <c r="C7" s="98">
        <f>C6/(G2*(1-E14))</f>
        <v>0.66466460001722194</v>
      </c>
      <c r="D7" s="62"/>
      <c r="E7" s="2"/>
      <c r="F7" s="74"/>
      <c r="G7" s="2"/>
      <c r="H7" s="75"/>
      <c r="I7" s="54"/>
    </row>
    <row r="8" spans="2:9" ht="19.7" customHeight="1" x14ac:dyDescent="0.2">
      <c r="B8" s="45" t="s">
        <v>10</v>
      </c>
      <c r="C8" s="87"/>
      <c r="D8" s="61"/>
      <c r="E8" s="15"/>
      <c r="F8" s="2"/>
      <c r="G8" s="3" t="s">
        <v>8</v>
      </c>
      <c r="H8" s="44"/>
      <c r="I8" s="54"/>
    </row>
    <row r="9" spans="2:9" ht="19.7" customHeight="1" x14ac:dyDescent="0.2">
      <c r="B9" s="45" t="s">
        <v>12</v>
      </c>
      <c r="C9" s="89">
        <f>1/C7</f>
        <v>1.504518218623482</v>
      </c>
      <c r="D9" s="60" t="s">
        <v>9</v>
      </c>
      <c r="E9" s="4">
        <v>261</v>
      </c>
      <c r="F9" s="5"/>
      <c r="G9" s="18"/>
      <c r="H9" s="44"/>
      <c r="I9" s="17"/>
    </row>
    <row r="10" spans="2:9" ht="19.7" customHeight="1" x14ac:dyDescent="0.2">
      <c r="B10" s="42"/>
      <c r="C10" s="90"/>
      <c r="D10" s="72" t="s">
        <v>11</v>
      </c>
      <c r="E10" s="68">
        <v>39.200000000000003</v>
      </c>
      <c r="F10" s="16"/>
      <c r="G10" s="2"/>
      <c r="H10" s="44"/>
      <c r="I10" s="17"/>
    </row>
    <row r="11" spans="2:9" ht="19.7" customHeight="1" x14ac:dyDescent="0.2">
      <c r="B11" s="65" t="s">
        <v>15</v>
      </c>
      <c r="C11" s="91"/>
      <c r="D11" s="62" t="s">
        <v>13</v>
      </c>
      <c r="E11" s="19">
        <v>5</v>
      </c>
      <c r="F11" s="16"/>
      <c r="G11" s="2"/>
      <c r="H11" s="44"/>
      <c r="I11" s="17"/>
    </row>
    <row r="12" spans="2:9" ht="19.7" customHeight="1" x14ac:dyDescent="0.2">
      <c r="B12" s="66" t="s">
        <v>17</v>
      </c>
      <c r="C12" s="92"/>
      <c r="D12" s="62" t="s">
        <v>14</v>
      </c>
      <c r="E12" s="19">
        <f>E10/E11</f>
        <v>7.8400000000000007</v>
      </c>
      <c r="F12" s="16"/>
      <c r="G12" s="56"/>
      <c r="H12" s="44"/>
      <c r="I12" s="17"/>
    </row>
    <row r="13" spans="2:9" ht="19.7" customHeight="1" x14ac:dyDescent="0.2">
      <c r="B13" s="110" t="s">
        <v>39</v>
      </c>
      <c r="C13" s="111">
        <f>C6/100*62</f>
        <v>12.761666666666665</v>
      </c>
      <c r="D13" s="62" t="s">
        <v>16</v>
      </c>
      <c r="E13" s="19">
        <f>E12*E9</f>
        <v>2046.2400000000002</v>
      </c>
      <c r="F13" s="16"/>
      <c r="G13" s="2"/>
      <c r="H13" s="44"/>
      <c r="I13" s="17"/>
    </row>
    <row r="14" spans="2:9" ht="19.7" customHeight="1" x14ac:dyDescent="0.2">
      <c r="B14" s="110" t="s">
        <v>38</v>
      </c>
      <c r="C14" s="111">
        <f>C6/100*38</f>
        <v>7.8216666666666654</v>
      </c>
      <c r="D14" s="62" t="s">
        <v>18</v>
      </c>
      <c r="E14" s="71">
        <v>0.21</v>
      </c>
      <c r="F14" s="17"/>
      <c r="G14" s="17"/>
      <c r="H14" s="44"/>
      <c r="I14" s="17"/>
    </row>
    <row r="15" spans="2:9" ht="19.7" customHeight="1" x14ac:dyDescent="0.2">
      <c r="B15" s="66" t="s">
        <v>20</v>
      </c>
      <c r="C15" s="93"/>
      <c r="D15" s="62" t="s">
        <v>19</v>
      </c>
      <c r="E15" s="6">
        <f>E13-(E14*E13)</f>
        <v>1616.5296000000003</v>
      </c>
      <c r="F15" s="11"/>
      <c r="G15" s="16"/>
      <c r="H15" s="44"/>
      <c r="I15" s="17"/>
    </row>
    <row r="16" spans="2:9" ht="19.7" customHeight="1" x14ac:dyDescent="0.2">
      <c r="B16" s="67"/>
      <c r="C16" s="94"/>
      <c r="D16" s="59"/>
      <c r="E16" s="13"/>
      <c r="F16" s="20"/>
      <c r="G16" s="16"/>
      <c r="H16" s="44"/>
      <c r="I16" s="17"/>
    </row>
    <row r="17" spans="2:9" ht="19.7" customHeight="1" x14ac:dyDescent="0.2">
      <c r="B17" s="43"/>
      <c r="C17" s="103"/>
      <c r="D17" s="17"/>
      <c r="E17" s="17"/>
      <c r="F17" s="20"/>
      <c r="G17" s="16"/>
      <c r="H17" s="44"/>
      <c r="I17" s="17"/>
    </row>
    <row r="18" spans="2:9" ht="19.7" customHeight="1" x14ac:dyDescent="0.2">
      <c r="B18" s="43" t="s">
        <v>28</v>
      </c>
      <c r="C18" s="104">
        <f>C7*E5/12</f>
        <v>5.5388716668101828E-2</v>
      </c>
      <c r="D18" s="17"/>
      <c r="E18" s="17"/>
      <c r="F18" s="17"/>
      <c r="G18" s="16"/>
      <c r="H18" s="44"/>
      <c r="I18" s="17"/>
    </row>
    <row r="19" spans="2:9" ht="19.7" customHeight="1" x14ac:dyDescent="0.2">
      <c r="B19" s="43"/>
      <c r="C19" s="105"/>
      <c r="D19" s="101" t="s">
        <v>21</v>
      </c>
      <c r="E19" s="21"/>
      <c r="F19" s="22">
        <v>25</v>
      </c>
      <c r="G19" s="17"/>
      <c r="H19" s="44"/>
      <c r="I19" s="17"/>
    </row>
    <row r="20" spans="2:9" ht="19.7" customHeight="1" x14ac:dyDescent="0.2">
      <c r="B20" s="43" t="s">
        <v>29</v>
      </c>
      <c r="C20" s="104">
        <f>F22</f>
        <v>3.3333333333333335E-3</v>
      </c>
      <c r="D20" s="102" t="s">
        <v>22</v>
      </c>
      <c r="E20" s="69"/>
      <c r="F20" s="70">
        <v>1</v>
      </c>
      <c r="G20" s="17"/>
      <c r="H20" s="44"/>
      <c r="I20" s="17"/>
    </row>
    <row r="21" spans="2:9" ht="19.7" customHeight="1" x14ac:dyDescent="0.2">
      <c r="B21" s="43"/>
      <c r="C21" s="104"/>
      <c r="D21" s="3" t="s">
        <v>36</v>
      </c>
      <c r="E21" s="17"/>
      <c r="F21" s="23">
        <f>F20/F19</f>
        <v>0.04</v>
      </c>
      <c r="G21" s="17"/>
      <c r="H21" s="44"/>
      <c r="I21" s="17"/>
    </row>
    <row r="22" spans="2:9" ht="19.7" customHeight="1" x14ac:dyDescent="0.2">
      <c r="B22" s="99" t="s">
        <v>34</v>
      </c>
      <c r="C22" s="106">
        <v>1</v>
      </c>
      <c r="D22" s="100" t="s">
        <v>37</v>
      </c>
      <c r="E22" s="73"/>
      <c r="F22" s="24">
        <f>F21/12</f>
        <v>3.3333333333333335E-3</v>
      </c>
      <c r="G22" s="17"/>
      <c r="H22" s="44"/>
      <c r="I22" s="17"/>
    </row>
    <row r="23" spans="2:9" ht="19.7" customHeight="1" x14ac:dyDescent="0.2">
      <c r="B23" s="43"/>
      <c r="C23" s="107"/>
      <c r="D23" s="3"/>
      <c r="E23" s="17"/>
      <c r="F23" s="16"/>
      <c r="G23" s="17"/>
      <c r="H23" s="44"/>
      <c r="I23" s="17"/>
    </row>
    <row r="24" spans="2:9" ht="19.7" customHeight="1" x14ac:dyDescent="0.2">
      <c r="B24" s="63" t="s">
        <v>31</v>
      </c>
      <c r="C24" s="113">
        <v>1</v>
      </c>
      <c r="D24" s="62"/>
      <c r="E24" s="17"/>
      <c r="F24" s="16"/>
      <c r="G24" s="17"/>
      <c r="H24" s="44"/>
      <c r="I24" s="17"/>
    </row>
    <row r="25" spans="2:9" ht="19.7" customHeight="1" x14ac:dyDescent="0.2">
      <c r="B25" s="49" t="s">
        <v>27</v>
      </c>
      <c r="C25" s="81">
        <f>SUM(C18:C24)</f>
        <v>2.0587220500014354</v>
      </c>
      <c r="D25" s="62"/>
      <c r="E25" s="17"/>
      <c r="F25" s="16"/>
      <c r="G25" s="17"/>
      <c r="H25" s="44"/>
      <c r="I25" s="17"/>
    </row>
    <row r="26" spans="2:9" ht="19.7" customHeight="1" x14ac:dyDescent="0.2">
      <c r="B26" s="49"/>
      <c r="C26" s="81"/>
      <c r="D26" s="95"/>
      <c r="E26" s="3"/>
      <c r="F26" s="17"/>
      <c r="G26" s="25"/>
      <c r="H26" s="44"/>
      <c r="I26" s="17"/>
    </row>
    <row r="27" spans="2:9" ht="19.7" customHeight="1" thickBot="1" x14ac:dyDescent="0.25">
      <c r="B27" s="46" t="s">
        <v>23</v>
      </c>
      <c r="C27" s="114">
        <v>0.98</v>
      </c>
      <c r="D27" s="95"/>
      <c r="E27" s="3"/>
      <c r="F27" s="3"/>
      <c r="G27" s="36"/>
      <c r="H27" s="44"/>
      <c r="I27" s="17"/>
    </row>
    <row r="28" spans="2:9" ht="19.7" customHeight="1" x14ac:dyDescent="0.2">
      <c r="B28" s="77" t="s">
        <v>35</v>
      </c>
      <c r="C28" s="115">
        <f>(C25/C27)</f>
        <v>2.1007367857157506</v>
      </c>
      <c r="D28" s="58"/>
      <c r="E28" s="17"/>
      <c r="F28" s="84"/>
      <c r="G28" s="25"/>
      <c r="H28" s="44"/>
      <c r="I28" s="30"/>
    </row>
    <row r="29" spans="2:9" ht="19.7" customHeight="1" x14ac:dyDescent="0.25">
      <c r="B29" s="55" t="s">
        <v>30</v>
      </c>
      <c r="C29" s="112">
        <f>C28/30.4</f>
        <v>6.9103183740649693E-2</v>
      </c>
      <c r="D29" s="62"/>
      <c r="E29" s="17"/>
      <c r="F29" s="18"/>
      <c r="G29" s="26"/>
      <c r="H29" s="44"/>
      <c r="I29" s="17"/>
    </row>
    <row r="30" spans="2:9" ht="19.7" customHeight="1" x14ac:dyDescent="0.2">
      <c r="B30" s="55"/>
      <c r="C30" s="82" t="s">
        <v>33</v>
      </c>
      <c r="D30" s="96"/>
      <c r="E30" s="27"/>
      <c r="F30" s="85"/>
      <c r="G30" s="28"/>
      <c r="H30" s="47"/>
      <c r="I30" s="27"/>
    </row>
    <row r="31" spans="2:9" ht="19.7" customHeight="1" thickBot="1" x14ac:dyDescent="0.25">
      <c r="B31" s="46"/>
      <c r="C31" s="83"/>
      <c r="D31" s="79"/>
      <c r="E31" s="78"/>
      <c r="F31" s="97"/>
      <c r="G31" s="37"/>
      <c r="H31" s="48"/>
      <c r="I31" s="27"/>
    </row>
    <row r="33" spans="3:9" x14ac:dyDescent="0.2">
      <c r="C33" s="27"/>
      <c r="D33" s="17"/>
      <c r="E33" s="17"/>
      <c r="F33" s="32"/>
      <c r="G33" s="17"/>
      <c r="H33" s="17"/>
      <c r="I33" s="17"/>
    </row>
    <row r="34" spans="3:9" x14ac:dyDescent="0.2">
      <c r="C34" s="27"/>
      <c r="D34" s="17"/>
      <c r="E34" s="17"/>
      <c r="F34" s="17"/>
      <c r="G34" s="33"/>
      <c r="H34" s="33"/>
      <c r="I34" s="33"/>
    </row>
    <row r="35" spans="3:9" x14ac:dyDescent="0.2">
      <c r="C35" s="27"/>
      <c r="D35" s="17"/>
      <c r="E35" s="17"/>
      <c r="F35" s="17"/>
      <c r="G35" s="34"/>
      <c r="H35" s="34"/>
      <c r="I35" s="34"/>
    </row>
    <row r="36" spans="3:9" x14ac:dyDescent="0.2">
      <c r="C36" s="27"/>
      <c r="D36" s="34"/>
      <c r="E36" s="17"/>
      <c r="F36" s="34"/>
      <c r="G36" s="34"/>
      <c r="H36" s="34"/>
      <c r="I36" s="34"/>
    </row>
    <row r="37" spans="3:9" x14ac:dyDescent="0.2">
      <c r="C37" s="27"/>
      <c r="D37" s="34"/>
      <c r="E37" s="17"/>
      <c r="F37" s="34"/>
      <c r="G37" s="34"/>
      <c r="H37" s="34"/>
      <c r="I37" s="34"/>
    </row>
    <row r="38" spans="3:9" x14ac:dyDescent="0.2">
      <c r="C38" s="27"/>
      <c r="D38" s="34"/>
      <c r="E38" s="17"/>
      <c r="F38" s="34"/>
      <c r="G38" s="34"/>
      <c r="H38" s="34"/>
      <c r="I38" s="34"/>
    </row>
    <row r="39" spans="3:9" x14ac:dyDescent="0.2">
      <c r="D39" s="34"/>
      <c r="E39" s="17"/>
      <c r="F39" s="34"/>
      <c r="G39" s="34"/>
      <c r="H39" s="34"/>
      <c r="I39" s="34"/>
    </row>
    <row r="40" spans="3:9" x14ac:dyDescent="0.2">
      <c r="D40" s="34"/>
      <c r="E40" s="17"/>
      <c r="F40" s="34"/>
      <c r="G40" s="34"/>
      <c r="H40" s="34"/>
      <c r="I40" s="34"/>
    </row>
    <row r="41" spans="3:9" x14ac:dyDescent="0.2">
      <c r="D41" s="34"/>
      <c r="E41" s="17"/>
      <c r="F41" s="34"/>
      <c r="G41" s="34"/>
      <c r="H41" s="34"/>
      <c r="I41" s="34"/>
    </row>
    <row r="42" spans="3:9" x14ac:dyDescent="0.2">
      <c r="D42" s="34"/>
      <c r="E42" s="17"/>
      <c r="F42" s="34"/>
      <c r="G42" s="35"/>
      <c r="H42" s="35"/>
      <c r="I42" s="35"/>
    </row>
    <row r="43" spans="3:9" x14ac:dyDescent="0.2">
      <c r="D43" s="34"/>
      <c r="E43" s="17"/>
      <c r="F43" s="34"/>
      <c r="G43" s="34"/>
      <c r="H43" s="34"/>
      <c r="I43" s="34"/>
    </row>
    <row r="44" spans="3:9" ht="114.75" customHeight="1" x14ac:dyDescent="0.2">
      <c r="D44" s="34"/>
      <c r="E44" s="17"/>
      <c r="F44" s="34"/>
      <c r="G44" s="34"/>
      <c r="H44" s="34"/>
      <c r="I44" s="34"/>
    </row>
    <row r="45" spans="3:9" x14ac:dyDescent="0.2">
      <c r="D45" s="31"/>
      <c r="F45" s="31"/>
      <c r="G45" s="31"/>
    </row>
    <row r="46" spans="3:9" x14ac:dyDescent="0.2">
      <c r="D46" s="31"/>
      <c r="F46" s="31"/>
      <c r="G46" s="31"/>
    </row>
    <row r="47" spans="3:9" x14ac:dyDescent="0.2">
      <c r="D47" s="31"/>
      <c r="F47" s="31"/>
      <c r="G47" s="31"/>
    </row>
    <row r="48" spans="3:9" x14ac:dyDescent="0.2">
      <c r="D48" s="31"/>
      <c r="F48" s="31"/>
    </row>
  </sheetData>
  <sheetProtection algorithmName="SHA-512" hashValue="X2scpMyuUog71n0GUtPmVYBa/68TrSufmSjWg9zdwx80NgH2rTsa+STT0q04qc+RuFBItbkLyG7qc6tBgYylSw==" saltValue="WeaCZoy74c4+iDnhUPtwhA==" spinCount="100000" sheet="1" objects="1" scenarios="1"/>
  <protectedRanges>
    <protectedRange sqref="E5:E7 E10 F20 C24 F31 C22 C27" name="Bereich1"/>
  </protectedRanges>
  <pageMargins left="0.23622047244094491" right="0.23622047244094491" top="0.74803149606299213" bottom="0.74803149606299213" header="0.31496062992125984" footer="0.31496062992125984"/>
  <pageSetup paperSize="9" scale="83" fitToWidth="0" orientation="landscape" horizontalDpi="300" verticalDpi="300" r:id="rId1"/>
  <headerFooter>
    <oddHeader xml:space="preserve">&amp;C&amp;"-,Fett"&amp;16Anlage 2: Berechnungsbogen Familienkrisenintervention
&amp;11Träger: Beispiel
Laufzeit ab: </oddHeader>
    <oddFooter>&amp;CKalkulationsmodell: Verabschiedet in der VK vom 05.12.2018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Familienkrisenintervention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Ballegoy</dc:creator>
  <cp:lastModifiedBy>oliver.muenzner</cp:lastModifiedBy>
  <cp:lastPrinted>2019-08-14T06:45:18Z</cp:lastPrinted>
  <dcterms:created xsi:type="dcterms:W3CDTF">2014-03-11T12:58:34Z</dcterms:created>
  <dcterms:modified xsi:type="dcterms:W3CDTF">2025-01-29T11:50:11Z</dcterms:modified>
</cp:coreProperties>
</file>