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047-SKJF\Abteilung1\Referat14\Intern\1_Allgemeines\Homepage_Referat14\SGB VIII\4. Vordrucke SGB VIII\"/>
    </mc:Choice>
  </mc:AlternateContent>
  <bookViews>
    <workbookView xWindow="0" yWindow="0" windowWidth="13245" windowHeight="1174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H11" i="1" l="1"/>
  <c r="I6" i="1"/>
  <c r="I5" i="1"/>
  <c r="E5" i="1"/>
  <c r="D5" i="1"/>
  <c r="C5" i="1"/>
  <c r="C13" i="1" l="1"/>
  <c r="G17" i="1"/>
  <c r="J2" i="1"/>
  <c r="D6" i="1" s="1"/>
  <c r="J6" i="1" l="1"/>
  <c r="J5" i="1"/>
  <c r="C6" i="1"/>
  <c r="D8" i="1"/>
  <c r="C8" i="1" l="1"/>
  <c r="C17" i="1"/>
  <c r="D17" i="1"/>
  <c r="H25" i="1"/>
  <c r="H26" i="1" s="1"/>
  <c r="C19" i="1" s="1"/>
  <c r="G18" i="1"/>
  <c r="G20" i="1" s="1"/>
  <c r="K3" i="1" s="1"/>
  <c r="I11" i="1"/>
  <c r="J11" i="1" s="1"/>
  <c r="I8" i="1"/>
  <c r="J8" i="1" s="1"/>
  <c r="I7" i="1"/>
  <c r="J7" i="1" s="1"/>
  <c r="K7" i="1" l="1"/>
  <c r="K6" i="1"/>
  <c r="K5" i="1"/>
  <c r="E6" i="1"/>
  <c r="E17" i="1" s="1"/>
  <c r="D13" i="1"/>
  <c r="D19" i="1"/>
  <c r="K11" i="1"/>
  <c r="K8" i="1"/>
  <c r="E19" i="1"/>
  <c r="E13" i="1"/>
  <c r="C22" i="1" l="1"/>
  <c r="E8" i="1"/>
  <c r="D22" i="1"/>
  <c r="C26" i="1" l="1"/>
  <c r="C28" i="1" s="1"/>
  <c r="D26" i="1"/>
  <c r="D28" i="1" s="1"/>
  <c r="E22" i="1"/>
  <c r="E26" i="1" l="1"/>
  <c r="E28" i="1" s="1"/>
</calcChain>
</file>

<file path=xl/sharedStrings.xml><?xml version="1.0" encoding="utf-8"?>
<sst xmlns="http://schemas.openxmlformats.org/spreadsheetml/2006/main" count="54" uniqueCount="47">
  <si>
    <t>Std/Woche</t>
  </si>
  <si>
    <t>eff. ArbStd/Jahr</t>
  </si>
  <si>
    <t>Indikatoren</t>
  </si>
  <si>
    <t>pro Jahr</t>
  </si>
  <si>
    <t>pro Mon.</t>
  </si>
  <si>
    <t>pro Woche</t>
  </si>
  <si>
    <t>pro Std.effektiv</t>
  </si>
  <si>
    <t xml:space="preserve"> </t>
  </si>
  <si>
    <t>Arbeitstage/Jahr</t>
  </si>
  <si>
    <t>Betreuungsschlüssel(brutto)inkl.Vertretung</t>
  </si>
  <si>
    <t>Wochenarbeitszeit/Std.</t>
  </si>
  <si>
    <t xml:space="preserve">1 zu        </t>
  </si>
  <si>
    <t>Arbeitstage/Woche</t>
  </si>
  <si>
    <t>Arbeitszeit/Arbeitstag</t>
  </si>
  <si>
    <t>nachrichtlich nur Modul I u. II:</t>
  </si>
  <si>
    <t>Arbeitsstd/Jahr/nominell</t>
  </si>
  <si>
    <t>Aufteilung in direkte und indirekte LZ:</t>
  </si>
  <si>
    <t xml:space="preserve">Ausfallzeit </t>
  </si>
  <si>
    <t>80 v.H. direkt</t>
  </si>
  <si>
    <t>Arbeitsstd/Jahr/effektiv</t>
  </si>
  <si>
    <t>20 v.H. indirekt (Vor- und Nachbereitung,</t>
  </si>
  <si>
    <t>DB, Doku, Wegezeiten, Kooperation etc.)</t>
  </si>
  <si>
    <t>Leitung/Koordination - PersSchlüssel 1 zu</t>
  </si>
  <si>
    <t>Personalkosten/Jahr</t>
  </si>
  <si>
    <t>Anteil pro Kind / Jahr</t>
  </si>
  <si>
    <t>Anteil pro Kind / Monat</t>
  </si>
  <si>
    <t>Auslastung</t>
  </si>
  <si>
    <r>
      <t>Woch/Mon</t>
    </r>
    <r>
      <rPr>
        <sz val="10"/>
        <color indexed="10"/>
        <rFont val="Arial"/>
        <family val="2"/>
      </rPr>
      <t xml:space="preserve"> </t>
    </r>
  </si>
  <si>
    <t xml:space="preserve">Umrechnung in Stellenanteile </t>
  </si>
  <si>
    <t>Gesamtkosten</t>
  </si>
  <si>
    <t>Kosten d. Betreuungspersonals</t>
  </si>
  <si>
    <t>Kosten d. Leitung/Koordination</t>
  </si>
  <si>
    <t>Entgelt</t>
  </si>
  <si>
    <t>Monatspauschale</t>
  </si>
  <si>
    <t>Overhead- und Sachkostenpauschale</t>
  </si>
  <si>
    <t>Pauschale I</t>
  </si>
  <si>
    <t>Fam. 1-2 Kinder</t>
  </si>
  <si>
    <t>Pauschale II</t>
  </si>
  <si>
    <t>Fam. 3-4 Kinder</t>
  </si>
  <si>
    <t>Pauschale III</t>
  </si>
  <si>
    <t>Fam. 5+ Kinder</t>
  </si>
  <si>
    <t>Leistungszeit (Std.) / Woche</t>
  </si>
  <si>
    <t>gew. Durchschnitt</t>
  </si>
  <si>
    <t>Gewichtung</t>
  </si>
  <si>
    <t>Tagespauschale</t>
  </si>
  <si>
    <t>Qualifikation</t>
  </si>
  <si>
    <t>Kalkulationsmodell: Verabschiedet in der VK vom 05.12.2018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</si>
</sst>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€_-;\-* #,##0.00\ _€_-;_-* &quot;-&quot;??\ _€_-;_-@_-"/>
    <numFmt numFmtId="165" formatCode="0.0"/>
    <numFmt numFmtId="166" formatCode="#,##0.00\ &quot;€&quot;"/>
    <numFmt numFmtId="167" formatCode="#,##0.00000\ &quot;€&quot;"/>
    <numFmt numFmtId="168" formatCode="0.0%"/>
    <numFmt numFmtId="169" formatCode="#,##0.0"/>
    <numFmt numFmtId="170" formatCode="0.00000"/>
    <numFmt numFmtId="171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u val="double"/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3" fillId="0" borderId="7" xfId="0" applyFont="1" applyFill="1" applyBorder="1" applyAlignment="1">
      <alignment horizontal="center"/>
    </xf>
    <xf numFmtId="166" fontId="3" fillId="0" borderId="0" xfId="0" applyNumberFormat="1" applyFont="1" applyFill="1" applyBorder="1"/>
    <xf numFmtId="0" fontId="3" fillId="0" borderId="0" xfId="0" applyFont="1" applyFill="1" applyBorder="1"/>
    <xf numFmtId="0" fontId="3" fillId="0" borderId="2" xfId="1" applyNumberFormat="1" applyFont="1" applyFill="1" applyBorder="1"/>
    <xf numFmtId="0" fontId="3" fillId="0" borderId="0" xfId="0" applyNumberFormat="1" applyFont="1" applyFill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8" fontId="3" fillId="0" borderId="8" xfId="2" applyNumberFormat="1" applyFont="1" applyFill="1" applyBorder="1"/>
    <xf numFmtId="165" fontId="3" fillId="0" borderId="8" xfId="2" applyNumberFormat="1" applyFont="1" applyFill="1" applyBorder="1"/>
    <xf numFmtId="166" fontId="3" fillId="0" borderId="8" xfId="0" applyNumberFormat="1" applyFont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166" fontId="3" fillId="0" borderId="3" xfId="0" applyNumberFormat="1" applyFont="1" applyFill="1" applyBorder="1"/>
    <xf numFmtId="166" fontId="3" fillId="0" borderId="3" xfId="0" applyNumberFormat="1" applyFont="1" applyFill="1" applyBorder="1" applyAlignment="1">
      <alignment horizontal="center"/>
    </xf>
    <xf numFmtId="166" fontId="3" fillId="0" borderId="1" xfId="0" applyNumberFormat="1" applyFont="1" applyFill="1" applyBorder="1"/>
    <xf numFmtId="166" fontId="3" fillId="0" borderId="1" xfId="0" applyNumberFormat="1" applyFont="1" applyFill="1" applyBorder="1" applyAlignment="1">
      <alignment horizontal="center"/>
    </xf>
    <xf numFmtId="166" fontId="3" fillId="0" borderId="5" xfId="0" applyNumberFormat="1" applyFont="1" applyFill="1" applyBorder="1"/>
    <xf numFmtId="166" fontId="3" fillId="0" borderId="6" xfId="0" applyNumberFormat="1" applyFont="1" applyFill="1" applyBorder="1"/>
    <xf numFmtId="9" fontId="6" fillId="0" borderId="6" xfId="2" applyFont="1" applyBorder="1" applyAlignment="1">
      <alignment horizontal="center"/>
    </xf>
    <xf numFmtId="168" fontId="3" fillId="0" borderId="0" xfId="2" applyNumberFormat="1" applyFont="1" applyFill="1" applyBorder="1"/>
    <xf numFmtId="0" fontId="7" fillId="0" borderId="0" xfId="0" applyFont="1"/>
    <xf numFmtId="0" fontId="7" fillId="0" borderId="6" xfId="0" applyFont="1" applyFill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166" fontId="7" fillId="0" borderId="0" xfId="0" applyNumberFormat="1" applyFont="1" applyFill="1" applyBorder="1"/>
    <xf numFmtId="2" fontId="7" fillId="0" borderId="8" xfId="0" applyNumberFormat="1" applyFont="1" applyBorder="1" applyAlignment="1">
      <alignment horizontal="center"/>
    </xf>
    <xf numFmtId="0" fontId="7" fillId="0" borderId="0" xfId="0" applyFont="1" applyFill="1" applyBorder="1"/>
    <xf numFmtId="2" fontId="7" fillId="0" borderId="0" xfId="0" applyNumberFormat="1" applyFont="1" applyFill="1" applyBorder="1"/>
    <xf numFmtId="0" fontId="7" fillId="0" borderId="8" xfId="0" applyNumberFormat="1" applyFont="1" applyFill="1" applyBorder="1"/>
    <xf numFmtId="167" fontId="7" fillId="0" borderId="0" xfId="0" applyNumberFormat="1" applyFont="1" applyFill="1" applyBorder="1"/>
    <xf numFmtId="0" fontId="7" fillId="0" borderId="3" xfId="0" applyFont="1" applyFill="1" applyBorder="1"/>
    <xf numFmtId="0" fontId="7" fillId="0" borderId="2" xfId="0" applyFont="1" applyFill="1" applyBorder="1" applyAlignment="1">
      <alignment horizontal="center"/>
    </xf>
    <xf numFmtId="166" fontId="7" fillId="0" borderId="8" xfId="0" applyNumberFormat="1" applyFont="1" applyFill="1" applyBorder="1"/>
    <xf numFmtId="166" fontId="7" fillId="0" borderId="8" xfId="0" applyNumberFormat="1" applyFont="1" applyBorder="1" applyAlignment="1">
      <alignment horizontal="center"/>
    </xf>
    <xf numFmtId="0" fontId="7" fillId="0" borderId="1" xfId="0" applyFont="1" applyFill="1" applyBorder="1"/>
    <xf numFmtId="166" fontId="7" fillId="0" borderId="6" xfId="0" applyNumberFormat="1" applyFont="1" applyFill="1" applyBorder="1"/>
    <xf numFmtId="0" fontId="7" fillId="0" borderId="0" xfId="0" applyFont="1" applyBorder="1"/>
    <xf numFmtId="169" fontId="7" fillId="0" borderId="0" xfId="0" applyNumberFormat="1" applyFont="1" applyBorder="1"/>
    <xf numFmtId="166" fontId="3" fillId="0" borderId="5" xfId="0" applyNumberFormat="1" applyFont="1" applyFill="1" applyBorder="1" applyAlignment="1">
      <alignment horizontal="center"/>
    </xf>
    <xf numFmtId="166" fontId="8" fillId="0" borderId="8" xfId="0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166" fontId="2" fillId="0" borderId="4" xfId="0" applyNumberFormat="1" applyFont="1" applyBorder="1" applyAlignment="1">
      <alignment horizontal="center"/>
    </xf>
    <xf numFmtId="166" fontId="8" fillId="0" borderId="4" xfId="0" applyNumberFormat="1" applyFont="1" applyBorder="1" applyAlignment="1">
      <alignment horizontal="center"/>
    </xf>
    <xf numFmtId="170" fontId="7" fillId="0" borderId="0" xfId="0" applyNumberFormat="1" applyFont="1" applyFill="1" applyBorder="1"/>
    <xf numFmtId="0" fontId="10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3" xfId="0" applyFont="1" applyBorder="1" applyAlignment="1">
      <alignment horizontal="center"/>
    </xf>
    <xf numFmtId="0" fontId="3" fillId="0" borderId="14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7" fillId="0" borderId="16" xfId="0" applyFont="1" applyBorder="1"/>
    <xf numFmtId="0" fontId="7" fillId="0" borderId="19" xfId="0" applyFont="1" applyBorder="1"/>
    <xf numFmtId="0" fontId="7" fillId="0" borderId="20" xfId="0" applyFont="1" applyFill="1" applyBorder="1"/>
    <xf numFmtId="0" fontId="4" fillId="0" borderId="19" xfId="0" applyFont="1" applyBorder="1"/>
    <xf numFmtId="0" fontId="7" fillId="0" borderId="20" xfId="0" applyFont="1" applyBorder="1"/>
    <xf numFmtId="0" fontId="7" fillId="0" borderId="23" xfId="0" applyFont="1" applyBorder="1"/>
    <xf numFmtId="0" fontId="7" fillId="0" borderId="24" xfId="0" applyFont="1" applyBorder="1"/>
    <xf numFmtId="0" fontId="3" fillId="0" borderId="25" xfId="0" applyFont="1" applyFill="1" applyBorder="1"/>
    <xf numFmtId="165" fontId="7" fillId="0" borderId="17" xfId="0" applyNumberFormat="1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166" fontId="7" fillId="0" borderId="17" xfId="0" applyNumberFormat="1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10" fillId="0" borderId="24" xfId="0" applyFont="1" applyBorder="1"/>
    <xf numFmtId="167" fontId="3" fillId="0" borderId="0" xfId="0" applyNumberFormat="1" applyFont="1" applyFill="1" applyBorder="1"/>
    <xf numFmtId="9" fontId="3" fillId="0" borderId="8" xfId="2" applyFont="1" applyBorder="1" applyAlignment="1">
      <alignment horizontal="center"/>
    </xf>
    <xf numFmtId="9" fontId="3" fillId="0" borderId="4" xfId="2" applyFont="1" applyBorder="1" applyAlignment="1">
      <alignment horizontal="center"/>
    </xf>
    <xf numFmtId="0" fontId="3" fillId="0" borderId="16" xfId="0" applyFont="1" applyFill="1" applyBorder="1"/>
    <xf numFmtId="0" fontId="3" fillId="0" borderId="19" xfId="0" applyFont="1" applyFill="1" applyBorder="1"/>
    <xf numFmtId="0" fontId="3" fillId="0" borderId="19" xfId="0" applyFont="1" applyBorder="1"/>
    <xf numFmtId="0" fontId="3" fillId="0" borderId="22" xfId="0" applyFont="1" applyBorder="1"/>
    <xf numFmtId="0" fontId="7" fillId="2" borderId="28" xfId="0" applyFont="1" applyFill="1" applyBorder="1"/>
    <xf numFmtId="166" fontId="3" fillId="2" borderId="5" xfId="0" applyNumberFormat="1" applyFont="1" applyFill="1" applyBorder="1"/>
    <xf numFmtId="0" fontId="7" fillId="3" borderId="18" xfId="0" applyFont="1" applyFill="1" applyBorder="1"/>
    <xf numFmtId="0" fontId="3" fillId="3" borderId="8" xfId="0" applyFont="1" applyFill="1" applyBorder="1" applyAlignment="1">
      <alignment horizontal="center"/>
    </xf>
    <xf numFmtId="1" fontId="6" fillId="3" borderId="2" xfId="2" applyNumberFormat="1" applyFont="1" applyFill="1" applyBorder="1" applyAlignment="1">
      <alignment horizontal="center"/>
    </xf>
    <xf numFmtId="0" fontId="7" fillId="3" borderId="19" xfId="0" applyFont="1" applyFill="1" applyBorder="1"/>
    <xf numFmtId="0" fontId="7" fillId="3" borderId="8" xfId="0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2" fontId="7" fillId="3" borderId="8" xfId="0" applyNumberFormat="1" applyFont="1" applyFill="1" applyBorder="1" applyAlignment="1">
      <alignment horizontal="center"/>
    </xf>
    <xf numFmtId="0" fontId="7" fillId="3" borderId="16" xfId="0" applyFont="1" applyFill="1" applyBorder="1"/>
    <xf numFmtId="2" fontId="3" fillId="3" borderId="6" xfId="0" applyNumberFormat="1" applyFont="1" applyFill="1" applyBorder="1" applyAlignment="1">
      <alignment horizontal="center"/>
    </xf>
    <xf numFmtId="2" fontId="7" fillId="3" borderId="6" xfId="0" applyNumberFormat="1" applyFont="1" applyFill="1" applyBorder="1" applyAlignment="1">
      <alignment horizontal="center"/>
    </xf>
    <xf numFmtId="0" fontId="3" fillId="2" borderId="5" xfId="0" applyNumberFormat="1" applyFont="1" applyFill="1" applyBorder="1"/>
    <xf numFmtId="0" fontId="7" fillId="2" borderId="9" xfId="0" applyFont="1" applyFill="1" applyBorder="1"/>
    <xf numFmtId="166" fontId="7" fillId="2" borderId="5" xfId="0" applyNumberFormat="1" applyFont="1" applyFill="1" applyBorder="1"/>
    <xf numFmtId="166" fontId="7" fillId="2" borderId="5" xfId="0" applyNumberFormat="1" applyFont="1" applyFill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5" xfId="0" applyFont="1" applyFill="1" applyBorder="1"/>
    <xf numFmtId="0" fontId="3" fillId="0" borderId="3" xfId="0" applyFont="1" applyFill="1" applyBorder="1"/>
    <xf numFmtId="0" fontId="3" fillId="0" borderId="5" xfId="0" applyFont="1" applyFill="1" applyBorder="1"/>
    <xf numFmtId="0" fontId="7" fillId="0" borderId="1" xfId="0" applyFont="1" applyFill="1" applyBorder="1" applyAlignment="1">
      <alignment horizontal="center"/>
    </xf>
    <xf numFmtId="166" fontId="3" fillId="0" borderId="7" xfId="0" applyNumberFormat="1" applyFont="1" applyFill="1" applyBorder="1" applyAlignment="1">
      <alignment horizontal="right"/>
    </xf>
    <xf numFmtId="171" fontId="7" fillId="0" borderId="8" xfId="0" applyNumberFormat="1" applyFont="1" applyBorder="1" applyAlignment="1">
      <alignment horizontal="center"/>
    </xf>
    <xf numFmtId="0" fontId="10" fillId="0" borderId="21" xfId="0" applyFont="1" applyBorder="1"/>
    <xf numFmtId="166" fontId="2" fillId="0" borderId="10" xfId="0" applyNumberFormat="1" applyFont="1" applyBorder="1" applyAlignment="1">
      <alignment horizontal="center"/>
    </xf>
    <xf numFmtId="169" fontId="7" fillId="0" borderId="11" xfId="0" applyNumberFormat="1" applyFont="1" applyBorder="1"/>
    <xf numFmtId="0" fontId="10" fillId="0" borderId="29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0" xfId="0" applyNumberFormat="1" applyFont="1" applyBorder="1" applyAlignment="1">
      <alignment horizontal="center"/>
    </xf>
    <xf numFmtId="0" fontId="7" fillId="0" borderId="22" xfId="0" applyFont="1" applyBorder="1"/>
    <xf numFmtId="0" fontId="3" fillId="2" borderId="9" xfId="0" applyFont="1" applyFill="1" applyBorder="1"/>
    <xf numFmtId="0" fontId="7" fillId="4" borderId="15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9" fontId="3" fillId="2" borderId="31" xfId="2" applyFont="1" applyFill="1" applyBorder="1"/>
    <xf numFmtId="9" fontId="6" fillId="4" borderId="0" xfId="2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32" xfId="0" applyFont="1" applyFill="1" applyBorder="1"/>
    <xf numFmtId="0" fontId="3" fillId="2" borderId="31" xfId="0" applyFont="1" applyFill="1" applyBorder="1"/>
    <xf numFmtId="0" fontId="3" fillId="0" borderId="33" xfId="0" applyFont="1" applyFill="1" applyBorder="1"/>
    <xf numFmtId="0" fontId="7" fillId="0" borderId="34" xfId="0" applyFont="1" applyFill="1" applyBorder="1"/>
    <xf numFmtId="166" fontId="3" fillId="0" borderId="3" xfId="0" applyNumberFormat="1" applyFont="1" applyFill="1" applyBorder="1" applyAlignment="1">
      <alignment horizontal="left"/>
    </xf>
    <xf numFmtId="0" fontId="7" fillId="0" borderId="3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2" fontId="7" fillId="0" borderId="36" xfId="0" applyNumberFormat="1" applyFont="1" applyBorder="1" applyAlignment="1">
      <alignment horizontal="center"/>
    </xf>
    <xf numFmtId="171" fontId="7" fillId="0" borderId="36" xfId="0" applyNumberFormat="1" applyFont="1" applyBorder="1" applyAlignment="1">
      <alignment horizontal="center"/>
    </xf>
    <xf numFmtId="165" fontId="4" fillId="0" borderId="36" xfId="0" applyNumberFormat="1" applyFont="1" applyBorder="1" applyAlignment="1">
      <alignment horizontal="center"/>
    </xf>
    <xf numFmtId="9" fontId="6" fillId="0" borderId="26" xfId="2" applyFont="1" applyBorder="1" applyAlignment="1">
      <alignment horizontal="center"/>
    </xf>
    <xf numFmtId="1" fontId="6" fillId="3" borderId="30" xfId="2" applyNumberFormat="1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2" fontId="7" fillId="3" borderId="36" xfId="0" applyNumberFormat="1" applyFont="1" applyFill="1" applyBorder="1" applyAlignment="1">
      <alignment horizontal="center"/>
    </xf>
    <xf numFmtId="2" fontId="7" fillId="3" borderId="26" xfId="0" applyNumberFormat="1" applyFont="1" applyFill="1" applyBorder="1" applyAlignment="1">
      <alignment horizontal="center"/>
    </xf>
    <xf numFmtId="166" fontId="7" fillId="0" borderId="36" xfId="0" applyNumberFormat="1" applyFont="1" applyBorder="1" applyAlignment="1">
      <alignment horizontal="center"/>
    </xf>
    <xf numFmtId="166" fontId="7" fillId="2" borderId="17" xfId="0" applyNumberFormat="1" applyFont="1" applyFill="1" applyBorder="1" applyAlignment="1">
      <alignment horizontal="center"/>
    </xf>
    <xf numFmtId="166" fontId="3" fillId="0" borderId="36" xfId="0" applyNumberFormat="1" applyFont="1" applyBorder="1" applyAlignment="1">
      <alignment horizontal="center"/>
    </xf>
    <xf numFmtId="9" fontId="3" fillId="2" borderId="11" xfId="2" applyFont="1" applyFill="1" applyBorder="1" applyAlignment="1">
      <alignment horizontal="center"/>
    </xf>
    <xf numFmtId="9" fontId="3" fillId="2" borderId="10" xfId="2" applyFont="1" applyFill="1" applyBorder="1" applyAlignment="1">
      <alignment horizontal="center"/>
    </xf>
    <xf numFmtId="9" fontId="3" fillId="2" borderId="37" xfId="2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6"/>
  <sheetViews>
    <sheetView showGridLines="0" tabSelected="1" view="pageLayout" topLeftCell="A7" zoomScale="85" zoomScaleNormal="100" zoomScalePageLayoutView="85" workbookViewId="0">
      <selection activeCell="B24" sqref="B24"/>
    </sheetView>
  </sheetViews>
  <sheetFormatPr baseColWidth="10" defaultRowHeight="12.75" x14ac:dyDescent="0.2"/>
  <cols>
    <col min="1" max="1" width="0.140625" style="22" customWidth="1"/>
    <col min="2" max="2" width="35.85546875" style="22" customWidth="1"/>
    <col min="3" max="3" width="17" style="22" customWidth="1"/>
    <col min="4" max="4" width="16.85546875" style="22" customWidth="1"/>
    <col min="5" max="5" width="18.28515625" style="22" customWidth="1"/>
    <col min="6" max="6" width="20.28515625" style="22" customWidth="1"/>
    <col min="7" max="7" width="21" style="22" customWidth="1"/>
    <col min="8" max="8" width="19.28515625" style="22" customWidth="1"/>
    <col min="9" max="11" width="13.85546875" style="22" customWidth="1"/>
    <col min="12" max="12" width="2.42578125" style="22" customWidth="1"/>
    <col min="13" max="16384" width="11.42578125" style="22"/>
  </cols>
  <sheetData>
    <row r="1" spans="2:13" ht="13.5" thickBot="1" x14ac:dyDescent="0.25"/>
    <row r="2" spans="2:13" ht="19.7" customHeight="1" x14ac:dyDescent="0.2">
      <c r="B2" s="53" t="s">
        <v>2</v>
      </c>
      <c r="C2" s="54" t="s">
        <v>35</v>
      </c>
      <c r="D2" s="55" t="s">
        <v>37</v>
      </c>
      <c r="E2" s="126" t="s">
        <v>39</v>
      </c>
      <c r="F2" s="114"/>
      <c r="G2" s="100"/>
      <c r="H2" s="56"/>
      <c r="I2" s="57" t="s">
        <v>0</v>
      </c>
      <c r="J2" s="58">
        <f>G15</f>
        <v>38.5</v>
      </c>
      <c r="K2" s="66" t="s">
        <v>1</v>
      </c>
      <c r="L2" s="31"/>
    </row>
    <row r="3" spans="2:13" ht="19.7" customHeight="1" x14ac:dyDescent="0.2">
      <c r="B3" s="59"/>
      <c r="C3" s="24" t="s">
        <v>36</v>
      </c>
      <c r="D3" s="25" t="s">
        <v>38</v>
      </c>
      <c r="E3" s="127" t="s">
        <v>40</v>
      </c>
      <c r="F3" s="115"/>
      <c r="G3" s="31"/>
      <c r="H3" s="11"/>
      <c r="I3" s="12" t="s">
        <v>27</v>
      </c>
      <c r="J3" s="13">
        <v>4.33</v>
      </c>
      <c r="K3" s="67">
        <f>G20</f>
        <v>1587.663</v>
      </c>
      <c r="L3" s="31"/>
    </row>
    <row r="4" spans="2:13" ht="19.7" customHeight="1" x14ac:dyDescent="0.2">
      <c r="B4" s="60"/>
      <c r="C4" s="97"/>
      <c r="D4" s="97"/>
      <c r="E4" s="128"/>
      <c r="F4" s="116" t="s">
        <v>43</v>
      </c>
      <c r="G4" s="39"/>
      <c r="H4" s="26" t="s">
        <v>3</v>
      </c>
      <c r="I4" s="1" t="s">
        <v>4</v>
      </c>
      <c r="J4" s="1" t="s">
        <v>5</v>
      </c>
      <c r="K4" s="68" t="s">
        <v>6</v>
      </c>
      <c r="L4" s="41"/>
    </row>
    <row r="5" spans="2:13" ht="19.7" customHeight="1" x14ac:dyDescent="0.2">
      <c r="B5" s="60" t="s">
        <v>41</v>
      </c>
      <c r="C5" s="27">
        <f>C12/0.8</f>
        <v>18.75</v>
      </c>
      <c r="D5" s="30">
        <f>D12/0.8</f>
        <v>21.25</v>
      </c>
      <c r="E5" s="129">
        <f>E12/0.8</f>
        <v>23.75</v>
      </c>
      <c r="F5" s="117">
        <v>0.1</v>
      </c>
      <c r="G5" s="82" t="s">
        <v>45</v>
      </c>
      <c r="H5" s="82">
        <v>0</v>
      </c>
      <c r="I5" s="43">
        <f>H5/12</f>
        <v>0</v>
      </c>
      <c r="J5" s="18">
        <f>I5/J2</f>
        <v>0</v>
      </c>
      <c r="K5" s="69">
        <f>H5/K3</f>
        <v>0</v>
      </c>
      <c r="L5" s="72"/>
    </row>
    <row r="6" spans="2:13" ht="19.7" customHeight="1" x14ac:dyDescent="0.2">
      <c r="B6" s="60" t="s">
        <v>28</v>
      </c>
      <c r="C6" s="105">
        <f>C5/(J2*(1-G19))</f>
        <v>0.61647213545947721</v>
      </c>
      <c r="D6" s="105">
        <f>D5/(J2*(1-G19))</f>
        <v>0.69866842018740749</v>
      </c>
      <c r="E6" s="130">
        <f>E5/(J2*(1-G19))</f>
        <v>0.78086470491533777</v>
      </c>
      <c r="F6" s="117">
        <v>0.7</v>
      </c>
      <c r="G6" s="82" t="s">
        <v>45</v>
      </c>
      <c r="H6" s="82">
        <v>0</v>
      </c>
      <c r="I6" s="43">
        <f>H6/12</f>
        <v>0</v>
      </c>
      <c r="J6" s="18">
        <f>I6/J2</f>
        <v>0</v>
      </c>
      <c r="K6" s="69">
        <f>H6/K3</f>
        <v>0</v>
      </c>
      <c r="L6" s="72"/>
    </row>
    <row r="7" spans="2:13" ht="19.7" customHeight="1" x14ac:dyDescent="0.2">
      <c r="B7" s="62" t="s">
        <v>9</v>
      </c>
      <c r="C7" s="27"/>
      <c r="D7" s="27"/>
      <c r="E7" s="128"/>
      <c r="F7" s="117">
        <v>0.1</v>
      </c>
      <c r="G7" s="82" t="s">
        <v>45</v>
      </c>
      <c r="H7" s="82">
        <v>0</v>
      </c>
      <c r="I7" s="43">
        <f>H7/12</f>
        <v>0</v>
      </c>
      <c r="J7" s="18">
        <f>I7/J3</f>
        <v>0</v>
      </c>
      <c r="K7" s="69">
        <f>H7/K3</f>
        <v>0</v>
      </c>
      <c r="L7" s="72"/>
    </row>
    <row r="8" spans="2:13" ht="19.7" customHeight="1" x14ac:dyDescent="0.2">
      <c r="B8" s="62" t="s">
        <v>11</v>
      </c>
      <c r="C8" s="6">
        <f>1/C6</f>
        <v>1.6221333333333334</v>
      </c>
      <c r="D8" s="6">
        <f>1/D6</f>
        <v>1.4312941176470588</v>
      </c>
      <c r="E8" s="131">
        <f>1/E6</f>
        <v>1.2806315789473686</v>
      </c>
      <c r="F8" s="117">
        <v>0.1</v>
      </c>
      <c r="G8" s="82" t="s">
        <v>45</v>
      </c>
      <c r="H8" s="82">
        <v>0</v>
      </c>
      <c r="I8" s="43">
        <f>H8/12</f>
        <v>0</v>
      </c>
      <c r="J8" s="18">
        <f>I8/J3</f>
        <v>0</v>
      </c>
      <c r="K8" s="69">
        <f>H8/K3</f>
        <v>0</v>
      </c>
      <c r="L8" s="72"/>
    </row>
    <row r="9" spans="2:13" ht="19.7" customHeight="1" x14ac:dyDescent="0.2">
      <c r="B9" s="59"/>
      <c r="C9" s="25"/>
      <c r="D9" s="20"/>
      <c r="E9" s="132"/>
      <c r="F9" s="118"/>
      <c r="G9" s="101"/>
      <c r="H9" s="14"/>
      <c r="I9" s="15"/>
      <c r="J9" s="14"/>
      <c r="K9" s="70"/>
      <c r="L9" s="31"/>
    </row>
    <row r="10" spans="2:13" ht="19.7" customHeight="1" x14ac:dyDescent="0.2">
      <c r="B10" s="83" t="s">
        <v>14</v>
      </c>
      <c r="C10" s="84"/>
      <c r="D10" s="85"/>
      <c r="E10" s="133"/>
      <c r="F10" s="3"/>
      <c r="G10" s="16"/>
      <c r="H10" s="17"/>
      <c r="I10" s="16"/>
      <c r="J10" s="103"/>
      <c r="K10" s="71"/>
      <c r="L10" s="31"/>
    </row>
    <row r="11" spans="2:13" ht="19.7" customHeight="1" x14ac:dyDescent="0.2">
      <c r="B11" s="86" t="s">
        <v>16</v>
      </c>
      <c r="C11" s="84"/>
      <c r="D11" s="87"/>
      <c r="E11" s="134"/>
      <c r="F11" s="119"/>
      <c r="G11" s="102" t="s">
        <v>42</v>
      </c>
      <c r="H11" s="18">
        <f>(H5*10%)+(H6*70%)+(H7*10%)+(H8*10%)</f>
        <v>0</v>
      </c>
      <c r="I11" s="104">
        <f>H11/12</f>
        <v>0</v>
      </c>
      <c r="J11" s="19">
        <f>I11/J3</f>
        <v>0</v>
      </c>
      <c r="K11" s="69">
        <f>H11/K3</f>
        <v>0</v>
      </c>
      <c r="L11" s="98"/>
      <c r="M11" s="31"/>
    </row>
    <row r="12" spans="2:13" ht="19.7" customHeight="1" x14ac:dyDescent="0.2">
      <c r="B12" s="86" t="s">
        <v>18</v>
      </c>
      <c r="C12" s="89">
        <v>15</v>
      </c>
      <c r="D12" s="89">
        <v>17</v>
      </c>
      <c r="E12" s="135">
        <v>19</v>
      </c>
      <c r="F12" s="3"/>
      <c r="G12" s="28"/>
      <c r="H12" s="29"/>
      <c r="I12" s="29"/>
      <c r="J12" s="99"/>
      <c r="K12" s="71"/>
      <c r="L12" s="31"/>
    </row>
    <row r="13" spans="2:13" ht="19.7" customHeight="1" x14ac:dyDescent="0.2">
      <c r="B13" s="86" t="s">
        <v>20</v>
      </c>
      <c r="C13" s="89">
        <f>C5/100*20</f>
        <v>3.75</v>
      </c>
      <c r="D13" s="89">
        <f>D5/100*20</f>
        <v>4.25</v>
      </c>
      <c r="E13" s="135">
        <f>E5/100*20</f>
        <v>4.75</v>
      </c>
      <c r="F13" s="120"/>
      <c r="G13" s="28"/>
      <c r="H13" s="2"/>
      <c r="I13" s="3" t="s">
        <v>7</v>
      </c>
      <c r="J13" s="31"/>
      <c r="K13" s="61"/>
      <c r="L13" s="31"/>
    </row>
    <row r="14" spans="2:13" ht="19.7" customHeight="1" x14ac:dyDescent="0.2">
      <c r="B14" s="86" t="s">
        <v>21</v>
      </c>
      <c r="C14" s="88"/>
      <c r="D14" s="89"/>
      <c r="E14" s="135"/>
      <c r="F14" s="121" t="s">
        <v>8</v>
      </c>
      <c r="G14" s="4">
        <v>261</v>
      </c>
      <c r="H14" s="5"/>
      <c r="I14" s="32"/>
      <c r="J14" s="31"/>
      <c r="K14" s="61"/>
      <c r="L14" s="31"/>
    </row>
    <row r="15" spans="2:13" ht="19.7" customHeight="1" x14ac:dyDescent="0.2">
      <c r="B15" s="90"/>
      <c r="C15" s="91"/>
      <c r="D15" s="92"/>
      <c r="E15" s="136"/>
      <c r="F15" s="122" t="s">
        <v>10</v>
      </c>
      <c r="G15" s="93">
        <v>38.5</v>
      </c>
      <c r="H15" s="29"/>
      <c r="I15" s="2"/>
      <c r="J15" s="31"/>
      <c r="K15" s="61"/>
      <c r="L15" s="31"/>
    </row>
    <row r="16" spans="2:13" ht="19.7" customHeight="1" x14ac:dyDescent="0.2">
      <c r="B16" s="60"/>
      <c r="C16" s="38"/>
      <c r="D16" s="38"/>
      <c r="E16" s="137"/>
      <c r="F16" s="123" t="s">
        <v>12</v>
      </c>
      <c r="G16" s="33">
        <v>5</v>
      </c>
      <c r="H16" s="29"/>
      <c r="I16" s="2"/>
      <c r="J16" s="31"/>
      <c r="K16" s="61"/>
      <c r="L16" s="31"/>
    </row>
    <row r="17" spans="2:12" ht="19.7" customHeight="1" x14ac:dyDescent="0.2">
      <c r="B17" s="65" t="s">
        <v>30</v>
      </c>
      <c r="C17" s="38">
        <f>C6*H11/12</f>
        <v>0</v>
      </c>
      <c r="D17" s="38">
        <f>D6*H11/12</f>
        <v>0</v>
      </c>
      <c r="E17" s="137">
        <f>E6*H11/12</f>
        <v>0</v>
      </c>
      <c r="F17" s="123" t="s">
        <v>13</v>
      </c>
      <c r="G17" s="33">
        <f>G15/G16</f>
        <v>7.7</v>
      </c>
      <c r="H17" s="29"/>
      <c r="I17" s="74"/>
      <c r="J17" s="31"/>
      <c r="K17" s="61"/>
      <c r="L17" s="31"/>
    </row>
    <row r="18" spans="2:12" ht="19.7" customHeight="1" x14ac:dyDescent="0.2">
      <c r="B18" s="65"/>
      <c r="C18" s="27"/>
      <c r="D18" s="27"/>
      <c r="E18" s="128"/>
      <c r="F18" s="123" t="s">
        <v>15</v>
      </c>
      <c r="G18" s="33">
        <f>G17*G14</f>
        <v>2009.7</v>
      </c>
      <c r="H18" s="29"/>
      <c r="I18" s="2"/>
      <c r="J18" s="31"/>
      <c r="K18" s="61"/>
      <c r="L18" s="31"/>
    </row>
    <row r="19" spans="2:12" ht="19.7" customHeight="1" x14ac:dyDescent="0.2">
      <c r="B19" s="65" t="s">
        <v>31</v>
      </c>
      <c r="C19" s="38">
        <f>H26</f>
        <v>0</v>
      </c>
      <c r="D19" s="38">
        <f>H26</f>
        <v>0</v>
      </c>
      <c r="E19" s="137">
        <f>H26</f>
        <v>0</v>
      </c>
      <c r="F19" s="123" t="s">
        <v>17</v>
      </c>
      <c r="G19" s="7">
        <v>0.21</v>
      </c>
      <c r="H19" s="31"/>
      <c r="I19" s="31"/>
      <c r="J19" s="31"/>
      <c r="K19" s="61"/>
      <c r="L19" s="31"/>
    </row>
    <row r="20" spans="2:12" ht="19.7" customHeight="1" x14ac:dyDescent="0.2">
      <c r="B20" s="65"/>
      <c r="C20" s="27"/>
      <c r="D20" s="27"/>
      <c r="E20" s="128"/>
      <c r="F20" s="123" t="s">
        <v>19</v>
      </c>
      <c r="G20" s="8">
        <f>G18-(G19*G18)</f>
        <v>1587.663</v>
      </c>
      <c r="H20" s="21"/>
      <c r="I20" s="29"/>
      <c r="J20" s="31"/>
      <c r="K20" s="61"/>
      <c r="L20" s="31"/>
    </row>
    <row r="21" spans="2:12" ht="19.7" customHeight="1" x14ac:dyDescent="0.2">
      <c r="B21" s="81" t="s">
        <v>34</v>
      </c>
      <c r="C21" s="96">
        <v>0</v>
      </c>
      <c r="D21" s="96">
        <v>0</v>
      </c>
      <c r="E21" s="138">
        <v>0</v>
      </c>
      <c r="F21" s="124"/>
      <c r="G21" s="23"/>
      <c r="H21" s="34"/>
      <c r="I21" s="29"/>
      <c r="J21" s="31"/>
      <c r="K21" s="61"/>
      <c r="L21" s="31"/>
    </row>
    <row r="22" spans="2:12" ht="19.7" customHeight="1" x14ac:dyDescent="0.2">
      <c r="B22" s="65" t="s">
        <v>29</v>
      </c>
      <c r="C22" s="9">
        <f>SUM(C17,C19,C21)</f>
        <v>0</v>
      </c>
      <c r="D22" s="9">
        <f>SUM(D17:D21)</f>
        <v>0</v>
      </c>
      <c r="E22" s="139">
        <f>SUM(E17:E21)</f>
        <v>0</v>
      </c>
      <c r="F22" s="31"/>
      <c r="G22" s="31"/>
      <c r="H22" s="31"/>
      <c r="I22" s="29"/>
      <c r="J22" s="31"/>
      <c r="K22" s="61"/>
      <c r="L22" s="31"/>
    </row>
    <row r="23" spans="2:12" ht="19.7" customHeight="1" x14ac:dyDescent="0.2">
      <c r="B23" s="65"/>
      <c r="C23" s="9"/>
      <c r="D23" s="9"/>
      <c r="E23" s="139"/>
      <c r="F23" s="125" t="s">
        <v>22</v>
      </c>
      <c r="G23" s="35"/>
      <c r="H23" s="36">
        <v>25</v>
      </c>
      <c r="I23" s="31"/>
      <c r="J23" s="31"/>
      <c r="K23" s="61"/>
      <c r="L23" s="31"/>
    </row>
    <row r="24" spans="2:12" ht="19.7" customHeight="1" thickBot="1" x14ac:dyDescent="0.25">
      <c r="B24" s="112" t="s">
        <v>26</v>
      </c>
      <c r="C24" s="141">
        <v>0.98</v>
      </c>
      <c r="D24" s="140">
        <v>0.98</v>
      </c>
      <c r="E24" s="142">
        <v>0.98</v>
      </c>
      <c r="F24" s="113" t="s">
        <v>23</v>
      </c>
      <c r="G24" s="94"/>
      <c r="H24" s="95">
        <v>0</v>
      </c>
      <c r="I24" s="31"/>
      <c r="J24" s="31"/>
      <c r="K24" s="61"/>
      <c r="L24" s="31"/>
    </row>
    <row r="25" spans="2:12" ht="19.7" customHeight="1" x14ac:dyDescent="0.2">
      <c r="B25" s="65"/>
      <c r="C25" s="75"/>
      <c r="D25" s="75"/>
      <c r="E25" s="76"/>
      <c r="F25" s="78" t="s">
        <v>24</v>
      </c>
      <c r="G25" s="31"/>
      <c r="H25" s="37">
        <f>H24/H23</f>
        <v>0</v>
      </c>
      <c r="I25" s="31"/>
      <c r="J25" s="31"/>
      <c r="K25" s="61"/>
      <c r="L25" s="31"/>
    </row>
    <row r="26" spans="2:12" ht="19.7" customHeight="1" x14ac:dyDescent="0.25">
      <c r="B26" s="73" t="s">
        <v>32</v>
      </c>
      <c r="C26" s="44">
        <f>C22/C24</f>
        <v>0</v>
      </c>
      <c r="D26" s="44">
        <f>D22/D24</f>
        <v>0</v>
      </c>
      <c r="E26" s="47">
        <f>E22/E24</f>
        <v>0</v>
      </c>
      <c r="F26" s="77" t="s">
        <v>25</v>
      </c>
      <c r="G26" s="39"/>
      <c r="H26" s="40">
        <f>H25/12</f>
        <v>0</v>
      </c>
      <c r="I26" s="31"/>
      <c r="J26" s="31"/>
      <c r="K26" s="61"/>
      <c r="L26" s="31"/>
    </row>
    <row r="27" spans="2:12" ht="19.7" customHeight="1" x14ac:dyDescent="0.2">
      <c r="B27" s="73"/>
      <c r="C27" s="10" t="s">
        <v>33</v>
      </c>
      <c r="D27" s="10" t="s">
        <v>33</v>
      </c>
      <c r="E27" s="46" t="s">
        <v>33</v>
      </c>
      <c r="F27" s="79"/>
      <c r="G27" s="41"/>
      <c r="H27" s="41"/>
      <c r="I27" s="42"/>
      <c r="J27" s="41"/>
      <c r="K27" s="63"/>
      <c r="L27" s="31"/>
    </row>
    <row r="28" spans="2:12" ht="19.7" customHeight="1" x14ac:dyDescent="0.2">
      <c r="B28" s="109"/>
      <c r="C28" s="110">
        <f>C26/30.4</f>
        <v>0</v>
      </c>
      <c r="D28" s="110">
        <f>D26/30.4</f>
        <v>0</v>
      </c>
      <c r="E28" s="111">
        <f>E26/30.4</f>
        <v>0</v>
      </c>
      <c r="F28" s="79"/>
      <c r="G28" s="41"/>
      <c r="H28" s="41"/>
      <c r="I28" s="42"/>
      <c r="J28" s="41"/>
      <c r="K28" s="63"/>
      <c r="L28" s="31"/>
    </row>
    <row r="29" spans="2:12" ht="19.7" customHeight="1" thickBot="1" x14ac:dyDescent="0.25">
      <c r="B29" s="106"/>
      <c r="C29" s="107" t="s">
        <v>44</v>
      </c>
      <c r="D29" s="107" t="s">
        <v>44</v>
      </c>
      <c r="E29" s="107" t="s">
        <v>44</v>
      </c>
      <c r="F29" s="80"/>
      <c r="G29" s="52"/>
      <c r="H29" s="52"/>
      <c r="I29" s="108"/>
      <c r="J29" s="52"/>
      <c r="K29" s="64"/>
      <c r="L29" s="31"/>
    </row>
    <row r="30" spans="2:12" ht="19.7" customHeight="1" x14ac:dyDescent="0.2">
      <c r="L30" s="31"/>
    </row>
    <row r="31" spans="2:12" ht="19.7" customHeight="1" x14ac:dyDescent="0.2">
      <c r="E31" s="41"/>
      <c r="F31" s="41"/>
      <c r="G31" s="31"/>
      <c r="H31" s="31"/>
      <c r="I31" s="48"/>
      <c r="J31" s="31"/>
      <c r="K31" s="31"/>
      <c r="L31" s="41"/>
    </row>
    <row r="32" spans="2:12" ht="19.7" customHeight="1" x14ac:dyDescent="0.2">
      <c r="E32" s="41"/>
      <c r="F32" s="41"/>
      <c r="G32" s="31"/>
      <c r="H32" s="31"/>
      <c r="I32" s="31"/>
      <c r="J32" s="49"/>
      <c r="K32" s="49"/>
      <c r="L32" s="41"/>
    </row>
    <row r="33" spans="2:12" x14ac:dyDescent="0.2">
      <c r="E33" s="41"/>
      <c r="F33" s="41"/>
      <c r="G33" s="31"/>
      <c r="H33" s="31"/>
      <c r="I33" s="31"/>
      <c r="J33" s="50"/>
      <c r="K33" s="50"/>
    </row>
    <row r="34" spans="2:12" x14ac:dyDescent="0.2">
      <c r="E34" s="41"/>
      <c r="F34" s="41"/>
      <c r="G34" s="50"/>
      <c r="H34" s="31"/>
      <c r="I34" s="50"/>
      <c r="J34" s="50"/>
      <c r="K34" s="50"/>
      <c r="L34" s="31"/>
    </row>
    <row r="35" spans="2:12" x14ac:dyDescent="0.2">
      <c r="E35" s="41"/>
      <c r="F35" s="41"/>
      <c r="G35" s="50"/>
      <c r="H35" s="31"/>
      <c r="I35" s="50"/>
      <c r="J35" s="50"/>
      <c r="K35" s="50"/>
      <c r="L35" s="49"/>
    </row>
    <row r="36" spans="2:12" x14ac:dyDescent="0.2">
      <c r="E36" s="41"/>
      <c r="F36" s="41"/>
      <c r="G36" s="50"/>
      <c r="H36" s="31"/>
      <c r="I36" s="50"/>
      <c r="J36" s="50"/>
      <c r="K36" s="50"/>
      <c r="L36" s="50"/>
    </row>
    <row r="37" spans="2:12" x14ac:dyDescent="0.2">
      <c r="B37" s="143" t="s">
        <v>46</v>
      </c>
      <c r="C37" s="143"/>
      <c r="D37" s="143"/>
      <c r="E37" s="143"/>
      <c r="F37" s="143"/>
      <c r="G37" s="143"/>
      <c r="H37" s="143"/>
      <c r="I37" s="143"/>
      <c r="J37" s="143"/>
      <c r="K37" s="143"/>
      <c r="L37" s="50"/>
    </row>
    <row r="38" spans="2:12" x14ac:dyDescent="0.2">
      <c r="G38" s="50"/>
      <c r="H38" s="31"/>
      <c r="I38" s="50"/>
      <c r="J38" s="50"/>
      <c r="K38" s="50"/>
      <c r="L38" s="50"/>
    </row>
    <row r="39" spans="2:12" x14ac:dyDescent="0.2">
      <c r="G39" s="50"/>
      <c r="H39" s="31"/>
      <c r="I39" s="50"/>
      <c r="J39" s="50"/>
      <c r="K39" s="50"/>
      <c r="L39" s="50"/>
    </row>
    <row r="40" spans="2:12" x14ac:dyDescent="0.2">
      <c r="G40" s="50"/>
      <c r="H40" s="31"/>
      <c r="I40" s="50"/>
      <c r="J40" s="51"/>
      <c r="K40" s="51"/>
      <c r="L40" s="50"/>
    </row>
    <row r="41" spans="2:12" x14ac:dyDescent="0.2">
      <c r="G41" s="50"/>
      <c r="H41" s="31"/>
      <c r="I41" s="50"/>
      <c r="J41" s="50"/>
      <c r="K41" s="50"/>
      <c r="L41" s="50"/>
    </row>
    <row r="42" spans="2:12" x14ac:dyDescent="0.2">
      <c r="G42" s="50"/>
      <c r="H42" s="31"/>
      <c r="I42" s="50"/>
      <c r="J42" s="50"/>
      <c r="K42" s="50"/>
      <c r="L42" s="50"/>
    </row>
    <row r="43" spans="2:12" x14ac:dyDescent="0.2">
      <c r="G43" s="45"/>
      <c r="I43" s="45"/>
      <c r="J43" s="45"/>
      <c r="L43" s="51"/>
    </row>
    <row r="44" spans="2:12" x14ac:dyDescent="0.2">
      <c r="G44" s="45"/>
      <c r="I44" s="45"/>
      <c r="J44" s="45"/>
      <c r="L44" s="50"/>
    </row>
    <row r="45" spans="2:12" ht="114.75" customHeight="1" x14ac:dyDescent="0.2">
      <c r="G45" s="45"/>
      <c r="I45" s="45"/>
      <c r="J45" s="45"/>
      <c r="L45" s="50"/>
    </row>
    <row r="46" spans="2:12" x14ac:dyDescent="0.2">
      <c r="G46" s="45"/>
      <c r="I46" s="45"/>
    </row>
  </sheetData>
  <protectedRanges>
    <protectedRange sqref="G15 H24 C21:E21 F5:H8 C24:E24" name="Bereich1"/>
  </protectedRanges>
  <mergeCells count="1">
    <mergeCell ref="B37:K37"/>
  </mergeCells>
  <pageMargins left="0.11811023622047244" right="0.39370078740157483" top="0.92647058823529416" bottom="0.23622047244094488" header="0.19685039370078741" footer="0"/>
  <pageSetup paperSize="9" scale="75" fitToHeight="0" orientation="landscape" horizontalDpi="300" verticalDpi="300" r:id="rId1"/>
  <headerFooter>
    <oddHeader xml:space="preserve">&amp;C&amp;"Arial,Fett"&amp;16Anlage 2: Berechnungsbogen Familienwohnen
&amp;11Träger: 
Laufzeit ab: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Ballegoy</dc:creator>
  <cp:lastModifiedBy>Ebers, Saskia (Soziales)</cp:lastModifiedBy>
  <cp:lastPrinted>2018-07-31T14:46:56Z</cp:lastPrinted>
  <dcterms:created xsi:type="dcterms:W3CDTF">2014-03-11T12:58:34Z</dcterms:created>
  <dcterms:modified xsi:type="dcterms:W3CDTF">2019-08-14T06:48:12Z</dcterms:modified>
</cp:coreProperties>
</file>