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ms-soziales.land.hb-netz.de:443/vis/2D09007F-0B7D-415B-9B3D-F11321D67C7C/webdav/803730/"/>
    </mc:Choice>
  </mc:AlternateContent>
  <bookViews>
    <workbookView xWindow="0" yWindow="0" windowWidth="23040" windowHeight="9190"/>
  </bookViews>
  <sheets>
    <sheet name="Kalkulation" sheetId="1" r:id="rId1"/>
    <sheet name="Personalkostenberechnung" sheetId="5" r:id="rId2"/>
    <sheet name="Nettojahresarbeitszeit" sheetId="4" r:id="rId3"/>
  </sheets>
  <definedNames>
    <definedName name="_xlnm.Print_Area" localSheetId="1">Personalkostenberechnung!$A$1:$L$47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19" i="4" l="1"/>
  <c r="E11" i="4"/>
  <c r="F11" i="4" s="1"/>
  <c r="E9" i="4"/>
  <c r="F13" i="4" s="1"/>
  <c r="D5" i="4"/>
  <c r="D21" i="4" s="1"/>
  <c r="F12" i="4" l="1"/>
  <c r="E16" i="4"/>
  <c r="F16" i="4" s="1"/>
  <c r="E24" i="4"/>
  <c r="F24" i="4" s="1"/>
  <c r="F25" i="4" s="1"/>
  <c r="D12" i="4"/>
  <c r="D22" i="4"/>
  <c r="E25" i="4"/>
  <c r="D13" i="4"/>
  <c r="D14" i="4"/>
  <c r="D20" i="4"/>
  <c r="F14" i="4"/>
  <c r="D9" i="4"/>
  <c r="E6" i="1"/>
  <c r="E9" i="1" s="1"/>
  <c r="F22" i="4" l="1"/>
  <c r="E11" i="1"/>
  <c r="D11" i="4"/>
  <c r="D16" i="4" s="1"/>
  <c r="D19" i="4"/>
  <c r="F19" i="4" s="1"/>
  <c r="F20" i="4"/>
  <c r="F21" i="4"/>
  <c r="D24" i="4" l="1"/>
  <c r="D27" i="4" l="1"/>
  <c r="D29" i="4" s="1"/>
  <c r="D25" i="4"/>
  <c r="E33" i="4" l="1"/>
  <c r="E34" i="4"/>
  <c r="E35" i="4"/>
  <c r="E38" i="4" s="1"/>
  <c r="E40" i="4" l="1"/>
  <c r="F13" i="1" s="1"/>
  <c r="F3" i="1" s="1"/>
  <c r="F4" i="1" l="1"/>
  <c r="F11" i="1"/>
  <c r="F5" i="1"/>
  <c r="F9" i="1"/>
  <c r="F19" i="1" l="1"/>
  <c r="F26" i="1" s="1"/>
  <c r="F17" i="1"/>
  <c r="F6" i="1"/>
</calcChain>
</file>

<file path=xl/sharedStrings.xml><?xml version="1.0" encoding="utf-8"?>
<sst xmlns="http://schemas.openxmlformats.org/spreadsheetml/2006/main" count="133" uniqueCount="105">
  <si>
    <t>Personalkosten</t>
  </si>
  <si>
    <t>Abzug indirekte Zeiten</t>
  </si>
  <si>
    <t>Sozialpädagoge 1</t>
  </si>
  <si>
    <t>Sozialpädagoge 2</t>
  </si>
  <si>
    <t>Kosten p.a.</t>
  </si>
  <si>
    <t>Zwischensumme</t>
  </si>
  <si>
    <t>Sach- und Investitionskosten</t>
  </si>
  <si>
    <t>Gesamtsumme</t>
  </si>
  <si>
    <t>pro Std.</t>
  </si>
  <si>
    <t>Entgelt Fachleistungsstunde</t>
  </si>
  <si>
    <t>Werktage pro Jahr</t>
  </si>
  <si>
    <t>Arb.Std. pro Woche</t>
  </si>
  <si>
    <t>Arb.Std. pro Tag</t>
  </si>
  <si>
    <t>Stunden</t>
  </si>
  <si>
    <t>Tage</t>
  </si>
  <si>
    <t>Anteil</t>
  </si>
  <si>
    <t>pro Jahr - nominell</t>
  </si>
  <si>
    <t>1. fixer Ausfall</t>
  </si>
  <si>
    <t>Tarifurlaub *</t>
  </si>
  <si>
    <t>AZV-Ausgleich</t>
  </si>
  <si>
    <t>Feiertage (an Werktagen)</t>
  </si>
  <si>
    <t>pro Jahr, bereinigt</t>
  </si>
  <si>
    <t>2. variabler Ausfall (Durchschnitt)</t>
  </si>
  <si>
    <t>&gt; Krankheit</t>
  </si>
  <si>
    <t>&gt; Bild.Urlaub</t>
  </si>
  <si>
    <t>&gt; Fortbildung</t>
  </si>
  <si>
    <t>pro Jahr - effektiv</t>
  </si>
  <si>
    <t>Ausfallzeit</t>
  </si>
  <si>
    <t>Krankheit, Fortbildung</t>
  </si>
  <si>
    <t>Berechnung Nettojahresarbeitszeit (NJAZ)</t>
  </si>
  <si>
    <t>Bereinigte NJAZ</t>
  </si>
  <si>
    <t>Ø Gruppengröße (Personen)</t>
  </si>
  <si>
    <t>Gewichtete Nettojahresarbeitszeit</t>
  </si>
  <si>
    <t>Nettojahresarbeitszeit Gesamt</t>
  </si>
  <si>
    <t>davon in Einzelförderung</t>
  </si>
  <si>
    <t>davon in Gruppenförderung</t>
  </si>
  <si>
    <t>Gewichtung Nettojahresarbeitszeit Verhältnis Einzel- und Gruppenförderung</t>
  </si>
  <si>
    <t>Entgelt Fachleistungsstunde bezogen auf Auslastung</t>
  </si>
  <si>
    <t>Gewichtete Nettojahresarbeitszeit des Unterstützungspersonals</t>
  </si>
  <si>
    <t>Fachliche Leitung / Koordination</t>
  </si>
  <si>
    <t>Verwaltung</t>
  </si>
  <si>
    <t>Berechnung Personalkosten</t>
  </si>
  <si>
    <t>angewandtes Tarifrecht (bitte Tarif benennen)</t>
  </si>
  <si>
    <t>TTS Beruf</t>
  </si>
  <si>
    <t>Sozialpädagoge 3</t>
  </si>
  <si>
    <t>Sozialpädagoge 4</t>
  </si>
  <si>
    <t>Sozialpädagoge 5</t>
  </si>
  <si>
    <t>Sozialpädagoge 6</t>
  </si>
  <si>
    <t>Erzieherin 7</t>
  </si>
  <si>
    <t>Erzieherin 8</t>
  </si>
  <si>
    <t>Erzieherin 9</t>
  </si>
  <si>
    <t>Erzieherin 10</t>
  </si>
  <si>
    <t>SUMME</t>
  </si>
  <si>
    <t>Entgeltgruppe:</t>
  </si>
  <si>
    <t>Entgeltgruppe X</t>
  </si>
  <si>
    <t>Erfahrungsstufe:</t>
  </si>
  <si>
    <t>Stufe Y</t>
  </si>
  <si>
    <t>Personalnummer:</t>
  </si>
  <si>
    <t>Geburtsjahr</t>
  </si>
  <si>
    <t>Betriebszugehörigkeit seit</t>
  </si>
  <si>
    <t>Tabellenentgelt:x€</t>
  </si>
  <si>
    <t>Zulagen</t>
  </si>
  <si>
    <t>Sozialzulage</t>
  </si>
  <si>
    <t>Zulage verheiratet</t>
  </si>
  <si>
    <t>Kinderzuschlag</t>
  </si>
  <si>
    <t>sonstiger Besitzstand (bitte erläutern)</t>
  </si>
  <si>
    <t>Heimzulage</t>
  </si>
  <si>
    <t>Schichtzulage</t>
  </si>
  <si>
    <t>Brutto monatlich</t>
  </si>
  <si>
    <t>Arbeitsstunde pro Woche</t>
  </si>
  <si>
    <t>anteiliges Bruttogehalt monatlich</t>
  </si>
  <si>
    <t>Bereitschaftsdienstvergütung</t>
  </si>
  <si>
    <t>Nachtdienstvergütung</t>
  </si>
  <si>
    <t>Zuschläge f. Samstagsarbeit</t>
  </si>
  <si>
    <t>Sonn-und Feiertagszuschläge</t>
  </si>
  <si>
    <t>ges. Bruttogehalt monatlich</t>
  </si>
  <si>
    <t>ges. Bruttogehalt jährlich</t>
  </si>
  <si>
    <t>Jahresonderzahlung</t>
  </si>
  <si>
    <t>Jahres-Brutto gesamt</t>
  </si>
  <si>
    <t>Vermögenswirksame Leistungen</t>
  </si>
  <si>
    <t>AG-Anteil Sozialverssicherungen (Gesamt)</t>
  </si>
  <si>
    <t>- KV Beitrag ( 7,3 %)</t>
  </si>
  <si>
    <t>- KV Zusatzbeitrag (….%)</t>
  </si>
  <si>
    <t>- PV Beitrag (1,525 %)</t>
  </si>
  <si>
    <t>- AV Beitrag (1,30 %)</t>
  </si>
  <si>
    <t>- RV Beitrag (9,30 %)</t>
  </si>
  <si>
    <t>Umlage U1 (Entgeltfortzahlung): entfällt, wenn AG mehr als 30 Mitarbeiter beschäftigen (2,1%)</t>
  </si>
  <si>
    <t>Umlage U2 (Mutterschutz): 0,35% (Durchschnitt)</t>
  </si>
  <si>
    <t>Umlage U3 (Insolvenzgeld): 0,06%</t>
  </si>
  <si>
    <t>Beiträge zur Berufsgenossenschaft</t>
  </si>
  <si>
    <t>Altersversorgung Direktversicherung</t>
  </si>
  <si>
    <t>Pauschalsteuer Direktversicherung</t>
  </si>
  <si>
    <t>nachgewiesene Altersversorgung Pensionskasse (z.B. ZKV, VBL-U) ges. Altersversorung ,  6,45 % Anteil (Quelle: Öffentl. Dienst.Info)</t>
  </si>
  <si>
    <t>Personalnebenkosten ges.</t>
  </si>
  <si>
    <t>Personalkosten ges.</t>
  </si>
  <si>
    <t>2023: Beitragsbemessungsgrenze 59.850 Euro im Jahr (monatlich 4.987,50 Euro)</t>
  </si>
  <si>
    <t>Fahrzeiten bei mobiler Förderung (Minuten je Einheit)</t>
  </si>
  <si>
    <r>
      <t>Direkte Leistung (</t>
    </r>
    <r>
      <rPr>
        <u/>
        <sz val="11"/>
        <rFont val="Arial"/>
        <family val="2"/>
      </rPr>
      <t>Einheit</t>
    </r>
    <r>
      <rPr>
        <sz val="11"/>
        <rFont val="Arial"/>
        <family val="2"/>
      </rPr>
      <t xml:space="preserve"> in </t>
    </r>
    <r>
      <rPr>
        <u/>
        <sz val="11"/>
        <rFont val="Arial"/>
        <family val="2"/>
      </rPr>
      <t>Minuten</t>
    </r>
    <r>
      <rPr>
        <sz val="11"/>
        <rFont val="Arial"/>
        <family val="2"/>
      </rPr>
      <t>)</t>
    </r>
  </si>
  <si>
    <t>Mobile Förderung</t>
  </si>
  <si>
    <t>Pauschale auf Gesamt-PK (in Prozent)</t>
  </si>
  <si>
    <t>Auslastung (in Prozent)</t>
  </si>
  <si>
    <t xml:space="preserve">1 : </t>
  </si>
  <si>
    <t>⌀ AG-Brutto-Personalkosten pro VK
(Personalmix Unterstützungspersonal)</t>
  </si>
  <si>
    <t>Faktorisierung Nettojahresarbeitszeit für Gruppen</t>
  </si>
  <si>
    <r>
      <t xml:space="preserve">Entgelt Fachleistungsstunde </t>
    </r>
    <r>
      <rPr>
        <b/>
        <u/>
        <sz val="11"/>
        <rFont val="Arial"/>
        <family val="2"/>
      </rPr>
      <t>bei mobiler Förderung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</si>
</sst>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0.0"/>
    <numFmt numFmtId="165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  <font>
      <b/>
      <u/>
      <sz val="11"/>
      <name val="Arial"/>
      <family val="2"/>
    </font>
    <font>
      <u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3" fillId="0" borderId="0" xfId="0" applyFont="1"/>
    <xf numFmtId="0" fontId="3" fillId="0" borderId="3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44" fontId="3" fillId="0" borderId="0" xfId="1" applyFont="1"/>
    <xf numFmtId="0" fontId="3" fillId="0" borderId="1" xfId="0" applyFont="1" applyBorder="1"/>
    <xf numFmtId="0" fontId="3" fillId="0" borderId="0" xfId="0" applyFont="1" applyBorder="1"/>
    <xf numFmtId="0" fontId="3" fillId="0" borderId="15" xfId="0" applyFont="1" applyBorder="1"/>
    <xf numFmtId="0" fontId="4" fillId="0" borderId="0" xfId="0" applyFont="1"/>
    <xf numFmtId="0" fontId="2" fillId="0" borderId="0" xfId="0" applyFont="1" applyAlignment="1">
      <alignment vertical="center"/>
    </xf>
    <xf numFmtId="0" fontId="5" fillId="0" borderId="6" xfId="0" applyFont="1" applyBorder="1"/>
    <xf numFmtId="0" fontId="3" fillId="0" borderId="10" xfId="0" applyFont="1" applyBorder="1"/>
    <xf numFmtId="164" fontId="3" fillId="0" borderId="1" xfId="0" applyNumberFormat="1" applyFont="1" applyBorder="1"/>
    <xf numFmtId="0" fontId="3" fillId="0" borderId="14" xfId="0" applyFont="1" applyBorder="1"/>
    <xf numFmtId="0" fontId="3" fillId="0" borderId="8" xfId="0" applyFont="1" applyBorder="1"/>
    <xf numFmtId="0" fontId="3" fillId="0" borderId="12" xfId="0" applyFont="1" applyBorder="1"/>
    <xf numFmtId="0" fontId="3" fillId="0" borderId="5" xfId="0" applyFont="1" applyBorder="1"/>
    <xf numFmtId="0" fontId="3" fillId="0" borderId="9" xfId="0" applyFont="1" applyBorder="1"/>
    <xf numFmtId="164" fontId="6" fillId="0" borderId="4" xfId="0" applyNumberFormat="1" applyFont="1" applyFill="1" applyBorder="1"/>
    <xf numFmtId="0" fontId="3" fillId="0" borderId="13" xfId="0" applyFont="1" applyBorder="1"/>
    <xf numFmtId="0" fontId="3" fillId="0" borderId="6" xfId="0" applyFont="1" applyBorder="1"/>
    <xf numFmtId="0" fontId="3" fillId="0" borderId="6" xfId="0" applyFont="1" applyFill="1" applyBorder="1"/>
    <xf numFmtId="0" fontId="7" fillId="0" borderId="5" xfId="0" applyFont="1" applyFill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0" fontId="3" fillId="0" borderId="11" xfId="0" applyFont="1" applyBorder="1"/>
    <xf numFmtId="10" fontId="3" fillId="0" borderId="12" xfId="2" applyNumberFormat="1" applyFont="1" applyBorder="1"/>
    <xf numFmtId="0" fontId="7" fillId="0" borderId="8" xfId="0" applyFont="1" applyBorder="1"/>
    <xf numFmtId="0" fontId="7" fillId="0" borderId="12" xfId="0" applyFont="1" applyBorder="1"/>
    <xf numFmtId="4" fontId="7" fillId="0" borderId="8" xfId="0" applyNumberFormat="1" applyFont="1" applyBorder="1"/>
    <xf numFmtId="4" fontId="7" fillId="0" borderId="11" xfId="0" applyNumberFormat="1" applyFont="1" applyBorder="1"/>
    <xf numFmtId="4" fontId="7" fillId="0" borderId="12" xfId="2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/>
    <xf numFmtId="4" fontId="5" fillId="0" borderId="12" xfId="2" applyNumberFormat="1" applyFont="1" applyBorder="1"/>
    <xf numFmtId="0" fontId="6" fillId="0" borderId="8" xfId="0" applyFont="1" applyBorder="1"/>
    <xf numFmtId="4" fontId="6" fillId="0" borderId="8" xfId="0" applyNumberFormat="1" applyFont="1" applyBorder="1"/>
    <xf numFmtId="4" fontId="6" fillId="0" borderId="11" xfId="0" applyNumberFormat="1" applyFont="1" applyBorder="1"/>
    <xf numFmtId="0" fontId="5" fillId="0" borderId="8" xfId="0" applyFont="1" applyBorder="1"/>
    <xf numFmtId="0" fontId="5" fillId="0" borderId="12" xfId="0" applyFont="1" applyBorder="1"/>
    <xf numFmtId="4" fontId="5" fillId="0" borderId="11" xfId="0" applyNumberFormat="1" applyFont="1" applyBorder="1"/>
    <xf numFmtId="4" fontId="3" fillId="0" borderId="8" xfId="0" applyNumberFormat="1" applyFont="1" applyBorder="1"/>
    <xf numFmtId="0" fontId="6" fillId="0" borderId="8" xfId="0" applyFont="1" applyBorder="1" applyAlignment="1">
      <alignment horizontal="left"/>
    </xf>
    <xf numFmtId="4" fontId="3" fillId="2" borderId="11" xfId="0" applyNumberFormat="1" applyFont="1" applyFill="1" applyBorder="1"/>
    <xf numFmtId="0" fontId="8" fillId="0" borderId="8" xfId="0" applyFont="1" applyBorder="1" applyAlignment="1">
      <alignment horizontal="left" indent="1"/>
    </xf>
    <xf numFmtId="0" fontId="8" fillId="0" borderId="12" xfId="0" applyFont="1" applyBorder="1"/>
    <xf numFmtId="4" fontId="8" fillId="0" borderId="8" xfId="0" applyNumberFormat="1" applyFont="1" applyBorder="1"/>
    <xf numFmtId="4" fontId="6" fillId="2" borderId="11" xfId="0" applyNumberFormat="1" applyFont="1" applyFill="1" applyBorder="1"/>
    <xf numFmtId="4" fontId="8" fillId="0" borderId="12" xfId="2" applyNumberFormat="1" applyFont="1" applyBorder="1"/>
    <xf numFmtId="0" fontId="5" fillId="0" borderId="8" xfId="0" applyFont="1" applyBorder="1" applyAlignment="1">
      <alignment horizontal="left" indent="1"/>
    </xf>
    <xf numFmtId="0" fontId="3" fillId="0" borderId="2" xfId="0" applyFont="1" applyBorder="1"/>
    <xf numFmtId="4" fontId="5" fillId="0" borderId="2" xfId="0" applyNumberFormat="1" applyFont="1" applyBorder="1"/>
    <xf numFmtId="4" fontId="5" fillId="0" borderId="3" xfId="2" applyNumberFormat="1" applyFont="1" applyBorder="1"/>
    <xf numFmtId="0" fontId="7" fillId="2" borderId="6" xfId="0" applyFont="1" applyFill="1" applyBorder="1"/>
    <xf numFmtId="0" fontId="7" fillId="2" borderId="10" xfId="0" applyFont="1" applyFill="1" applyBorder="1"/>
    <xf numFmtId="164" fontId="7" fillId="2" borderId="10" xfId="0" applyNumberFormat="1" applyFont="1" applyFill="1" applyBorder="1"/>
    <xf numFmtId="165" fontId="7" fillId="2" borderId="14" xfId="2" applyNumberFormat="1" applyFont="1" applyFill="1" applyBorder="1"/>
    <xf numFmtId="0" fontId="7" fillId="2" borderId="8" xfId="0" applyFont="1" applyFill="1" applyBorder="1"/>
    <xf numFmtId="0" fontId="7" fillId="2" borderId="0" xfId="0" applyFont="1" applyFill="1" applyBorder="1"/>
    <xf numFmtId="4" fontId="7" fillId="2" borderId="0" xfId="0" applyNumberFormat="1" applyFont="1" applyFill="1" applyBorder="1"/>
    <xf numFmtId="165" fontId="7" fillId="2" borderId="12" xfId="2" applyNumberFormat="1" applyFont="1" applyFill="1" applyBorder="1"/>
    <xf numFmtId="9" fontId="7" fillId="2" borderId="0" xfId="2" applyFont="1" applyFill="1" applyBorder="1"/>
    <xf numFmtId="9" fontId="3" fillId="0" borderId="0" xfId="2" applyFont="1"/>
    <xf numFmtId="4" fontId="3" fillId="0" borderId="0" xfId="0" applyNumberFormat="1" applyFont="1"/>
    <xf numFmtId="9" fontId="3" fillId="0" borderId="0" xfId="0" applyNumberFormat="1" applyFont="1"/>
    <xf numFmtId="0" fontId="9" fillId="4" borderId="3" xfId="0" applyFont="1" applyFill="1" applyBorder="1"/>
    <xf numFmtId="0" fontId="9" fillId="4" borderId="2" xfId="0" applyFont="1" applyFill="1" applyBorder="1"/>
    <xf numFmtId="0" fontId="10" fillId="4" borderId="3" xfId="0" applyFont="1" applyFill="1" applyBorder="1"/>
    <xf numFmtId="0" fontId="3" fillId="0" borderId="1" xfId="0" applyFont="1" applyBorder="1" applyAlignment="1">
      <alignment wrapText="1"/>
    </xf>
    <xf numFmtId="0" fontId="3" fillId="0" borderId="11" xfId="0" applyFont="1" applyBorder="1" applyAlignment="1"/>
    <xf numFmtId="14" fontId="3" fillId="0" borderId="3" xfId="0" applyNumberFormat="1" applyFont="1" applyBorder="1"/>
    <xf numFmtId="14" fontId="3" fillId="0" borderId="2" xfId="0" applyNumberFormat="1" applyFont="1" applyBorder="1"/>
    <xf numFmtId="0" fontId="3" fillId="0" borderId="4" xfId="0" applyFont="1" applyBorder="1"/>
    <xf numFmtId="0" fontId="11" fillId="4" borderId="3" xfId="0" applyFont="1" applyFill="1" applyBorder="1"/>
    <xf numFmtId="0" fontId="11" fillId="4" borderId="2" xfId="0" applyFont="1" applyFill="1" applyBorder="1"/>
    <xf numFmtId="0" fontId="9" fillId="0" borderId="3" xfId="0" applyFont="1" applyBorder="1"/>
    <xf numFmtId="0" fontId="9" fillId="0" borderId="2" xfId="0" applyFont="1" applyBorder="1"/>
    <xf numFmtId="0" fontId="9" fillId="0" borderId="0" xfId="0" applyFont="1"/>
    <xf numFmtId="0" fontId="3" fillId="0" borderId="17" xfId="0" applyFont="1" applyBorder="1"/>
    <xf numFmtId="0" fontId="9" fillId="0" borderId="18" xfId="0" applyFont="1" applyBorder="1"/>
    <xf numFmtId="0" fontId="9" fillId="0" borderId="19" xfId="0" applyFont="1" applyBorder="1"/>
    <xf numFmtId="0" fontId="9" fillId="0" borderId="0" xfId="0" applyFont="1" applyBorder="1"/>
    <xf numFmtId="0" fontId="10" fillId="4" borderId="4" xfId="0" applyFont="1" applyFill="1" applyBorder="1"/>
    <xf numFmtId="0" fontId="10" fillId="4" borderId="13" xfId="0" applyFont="1" applyFill="1" applyBorder="1"/>
    <xf numFmtId="0" fontId="10" fillId="4" borderId="5" xfId="0" applyFont="1" applyFill="1" applyBorder="1"/>
    <xf numFmtId="0" fontId="9" fillId="0" borderId="17" xfId="0" applyFont="1" applyBorder="1"/>
    <xf numFmtId="0" fontId="10" fillId="4" borderId="18" xfId="0" applyFont="1" applyFill="1" applyBorder="1"/>
    <xf numFmtId="0" fontId="9" fillId="4" borderId="18" xfId="0" applyFont="1" applyFill="1" applyBorder="1"/>
    <xf numFmtId="0" fontId="9" fillId="4" borderId="19" xfId="0" applyFont="1" applyFill="1" applyBorder="1"/>
    <xf numFmtId="0" fontId="9" fillId="0" borderId="4" xfId="0" applyFont="1" applyBorder="1"/>
    <xf numFmtId="0" fontId="9" fillId="0" borderId="5" xfId="0" applyFont="1" applyBorder="1"/>
    <xf numFmtId="0" fontId="2" fillId="0" borderId="7" xfId="0" applyFont="1" applyBorder="1"/>
    <xf numFmtId="0" fontId="9" fillId="4" borderId="20" xfId="0" applyFont="1" applyFill="1" applyBorder="1"/>
    <xf numFmtId="0" fontId="9" fillId="4" borderId="21" xfId="0" applyFont="1" applyFill="1" applyBorder="1"/>
    <xf numFmtId="49" fontId="12" fillId="0" borderId="0" xfId="0" applyNumberFormat="1" applyFont="1"/>
    <xf numFmtId="49" fontId="12" fillId="0" borderId="0" xfId="0" applyNumberFormat="1" applyFont="1" applyAlignment="1">
      <alignment wrapText="1"/>
    </xf>
    <xf numFmtId="0" fontId="12" fillId="0" borderId="0" xfId="0" applyFont="1"/>
    <xf numFmtId="0" fontId="7" fillId="0" borderId="0" xfId="0" applyFont="1" applyFill="1" applyBorder="1"/>
    <xf numFmtId="0" fontId="2" fillId="0" borderId="0" xfId="0" applyFont="1" applyFill="1" applyBorder="1"/>
    <xf numFmtId="0" fontId="13" fillId="0" borderId="0" xfId="0" applyFont="1"/>
    <xf numFmtId="0" fontId="14" fillId="0" borderId="0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44" fontId="2" fillId="0" borderId="0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left" vertical="center"/>
    </xf>
    <xf numFmtId="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5" fillId="0" borderId="2" xfId="0" applyNumberFormat="1" applyFont="1" applyBorder="1" applyAlignment="1">
      <alignment horizontal="left" vertical="center"/>
    </xf>
    <xf numFmtId="0" fontId="5" fillId="0" borderId="16" xfId="0" applyNumberFormat="1" applyFont="1" applyBorder="1" applyAlignment="1">
      <alignment horizontal="left" vertical="center"/>
    </xf>
    <xf numFmtId="0" fontId="5" fillId="0" borderId="15" xfId="0" applyNumberFormat="1" applyFont="1" applyBorder="1" applyAlignment="1">
      <alignment horizontal="left" vertical="center"/>
    </xf>
    <xf numFmtId="44" fontId="3" fillId="0" borderId="3" xfId="1" applyFont="1" applyBorder="1" applyAlignment="1">
      <alignment vertical="center"/>
    </xf>
    <xf numFmtId="44" fontId="2" fillId="0" borderId="3" xfId="1" applyFont="1" applyBorder="1" applyAlignment="1">
      <alignment vertical="center"/>
    </xf>
    <xf numFmtId="44" fontId="3" fillId="0" borderId="0" xfId="1" applyFont="1" applyAlignment="1">
      <alignment vertical="center"/>
    </xf>
    <xf numFmtId="4" fontId="3" fillId="0" borderId="3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3" xfId="0" quotePrefix="1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3" xfId="0" applyNumberFormat="1" applyFont="1" applyBorder="1" applyAlignment="1">
      <alignment horizontal="left" vertical="center"/>
    </xf>
    <xf numFmtId="0" fontId="7" fillId="0" borderId="3" xfId="0" applyNumberFormat="1" applyFont="1" applyBorder="1" applyAlignment="1">
      <alignment horizontal="left" vertical="center"/>
    </xf>
    <xf numFmtId="44" fontId="3" fillId="0" borderId="3" xfId="0" applyNumberFormat="1" applyFont="1" applyBorder="1" applyAlignment="1">
      <alignment horizontal="center" vertical="center"/>
    </xf>
    <xf numFmtId="44" fontId="3" fillId="0" borderId="0" xfId="0" applyNumberFormat="1" applyFont="1" applyBorder="1" applyAlignment="1">
      <alignment horizontal="center"/>
    </xf>
    <xf numFmtId="44" fontId="2" fillId="0" borderId="3" xfId="0" applyNumberFormat="1" applyFont="1" applyBorder="1" applyAlignment="1">
      <alignment horizontal="center" vertical="center"/>
    </xf>
    <xf numFmtId="0" fontId="10" fillId="4" borderId="11" xfId="0" applyFont="1" applyFill="1" applyBorder="1"/>
    <xf numFmtId="0" fontId="10" fillId="4" borderId="8" xfId="0" applyFont="1" applyFill="1" applyBorder="1"/>
    <xf numFmtId="0" fontId="10" fillId="4" borderId="1" xfId="0" applyFont="1" applyFill="1" applyBorder="1"/>
    <xf numFmtId="0" fontId="2" fillId="4" borderId="3" xfId="0" applyFont="1" applyFill="1" applyBorder="1"/>
    <xf numFmtId="0" fontId="9" fillId="4" borderId="1" xfId="0" applyFont="1" applyFill="1" applyBorder="1"/>
    <xf numFmtId="0" fontId="3" fillId="0" borderId="22" xfId="0" applyFont="1" applyBorder="1"/>
    <xf numFmtId="0" fontId="9" fillId="0" borderId="22" xfId="0" applyFont="1" applyBorder="1"/>
    <xf numFmtId="0" fontId="10" fillId="4" borderId="23" xfId="0" applyFont="1" applyFill="1" applyBorder="1"/>
    <xf numFmtId="0" fontId="9" fillId="4" borderId="6" xfId="0" applyFont="1" applyFill="1" applyBorder="1"/>
    <xf numFmtId="0" fontId="3" fillId="0" borderId="24" xfId="0" applyFont="1" applyBorder="1"/>
    <xf numFmtId="0" fontId="12" fillId="0" borderId="12" xfId="0" applyFont="1" applyBorder="1" applyAlignment="1">
      <alignment wrapText="1"/>
    </xf>
    <xf numFmtId="0" fontId="5" fillId="0" borderId="0" xfId="0" applyFont="1"/>
    <xf numFmtId="0" fontId="7" fillId="5" borderId="8" xfId="0" applyFont="1" applyFill="1" applyBorder="1"/>
    <xf numFmtId="0" fontId="3" fillId="5" borderId="12" xfId="0" applyFont="1" applyFill="1" applyBorder="1"/>
    <xf numFmtId="4" fontId="7" fillId="5" borderId="8" xfId="0" applyNumberFormat="1" applyFont="1" applyFill="1" applyBorder="1"/>
    <xf numFmtId="4" fontId="7" fillId="5" borderId="11" xfId="0" applyNumberFormat="1" applyFont="1" applyFill="1" applyBorder="1"/>
    <xf numFmtId="4" fontId="7" fillId="5" borderId="12" xfId="2" applyNumberFormat="1" applyFont="1" applyFill="1" applyBorder="1"/>
    <xf numFmtId="0" fontId="7" fillId="5" borderId="5" xfId="0" applyFont="1" applyFill="1" applyBorder="1"/>
    <xf numFmtId="0" fontId="7" fillId="5" borderId="9" xfId="0" applyFont="1" applyFill="1" applyBorder="1"/>
    <xf numFmtId="4" fontId="7" fillId="5" borderId="9" xfId="0" applyNumberFormat="1" applyFont="1" applyFill="1" applyBorder="1"/>
    <xf numFmtId="165" fontId="7" fillId="5" borderId="13" xfId="2" applyNumberFormat="1" applyFont="1" applyFill="1" applyBorder="1"/>
    <xf numFmtId="164" fontId="6" fillId="3" borderId="11" xfId="0" applyNumberFormat="1" applyFont="1" applyFill="1" applyBorder="1" applyProtection="1">
      <protection locked="0"/>
    </xf>
    <xf numFmtId="9" fontId="7" fillId="3" borderId="0" xfId="2" applyFont="1" applyFill="1" applyBorder="1" applyProtection="1">
      <protection locked="0"/>
    </xf>
    <xf numFmtId="9" fontId="3" fillId="3" borderId="0" xfId="2" applyFont="1" applyFill="1" applyProtection="1">
      <protection locked="0"/>
    </xf>
    <xf numFmtId="9" fontId="3" fillId="3" borderId="0" xfId="0" applyNumberFormat="1" applyFont="1" applyFill="1" applyProtection="1">
      <protection locked="0"/>
    </xf>
    <xf numFmtId="0" fontId="3" fillId="3" borderId="0" xfId="0" applyFont="1" applyFill="1" applyProtection="1">
      <protection locked="0"/>
    </xf>
    <xf numFmtId="44" fontId="3" fillId="3" borderId="3" xfId="1" applyFont="1" applyFill="1" applyBorder="1" applyAlignment="1" applyProtection="1">
      <alignment vertical="center"/>
      <protection locked="0"/>
    </xf>
    <xf numFmtId="0" fontId="3" fillId="3" borderId="3" xfId="0" applyNumberFormat="1" applyFont="1" applyFill="1" applyBorder="1" applyAlignment="1" applyProtection="1">
      <alignment vertical="center"/>
      <protection locked="0"/>
    </xf>
    <xf numFmtId="9" fontId="3" fillId="3" borderId="3" xfId="2" applyFont="1" applyFill="1" applyBorder="1" applyAlignment="1" applyProtection="1">
      <alignment vertical="center"/>
      <protection locked="0"/>
    </xf>
    <xf numFmtId="9" fontId="3" fillId="3" borderId="3" xfId="2" applyFont="1" applyFill="1" applyBorder="1" applyAlignment="1" applyProtection="1">
      <alignment horizontal="center" vertical="center"/>
      <protection locked="0"/>
    </xf>
    <xf numFmtId="2" fontId="3" fillId="3" borderId="15" xfId="2" applyNumberFormat="1" applyFont="1" applyFill="1" applyBorder="1" applyAlignment="1" applyProtection="1">
      <alignment horizontal="center" vertical="center"/>
      <protection locked="0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7"/>
  <sheetViews>
    <sheetView tabSelected="1" zoomScaleNormal="100" zoomScalePageLayoutView="160" workbookViewId="0">
      <selection activeCell="B24" sqref="B24:E24"/>
    </sheetView>
  </sheetViews>
  <sheetFormatPr baseColWidth="10" defaultColWidth="10.90625" defaultRowHeight="14" x14ac:dyDescent="0.3"/>
  <cols>
    <col min="1" max="1" width="0.6328125" style="1" customWidth="1"/>
    <col min="2" max="2" width="40.54296875" style="1" bestFit="1" customWidth="1"/>
    <col min="3" max="3" width="5.36328125" style="1" customWidth="1"/>
    <col min="4" max="4" width="6.7265625" style="1" customWidth="1"/>
    <col min="5" max="5" width="16.453125" style="1" customWidth="1"/>
    <col min="6" max="6" width="10.26953125" style="1" customWidth="1"/>
    <col min="7" max="7" width="16.453125" style="1" customWidth="1"/>
    <col min="8" max="8" width="17.36328125" style="1" customWidth="1"/>
    <col min="9" max="9" width="18.08984375" style="1" customWidth="1"/>
    <col min="10" max="10" width="10.90625" style="1"/>
    <col min="11" max="11" width="33.453125" style="1" bestFit="1" customWidth="1"/>
    <col min="12" max="16384" width="10.90625" style="1"/>
  </cols>
  <sheetData>
    <row r="1" spans="2:6" ht="5" customHeight="1" x14ac:dyDescent="0.3"/>
    <row r="2" spans="2:6" ht="18" customHeight="1" x14ac:dyDescent="0.3">
      <c r="B2" s="9" t="s">
        <v>0</v>
      </c>
      <c r="C2" s="3"/>
      <c r="D2" s="3"/>
      <c r="E2" s="4" t="s">
        <v>4</v>
      </c>
      <c r="F2" s="4" t="s">
        <v>8</v>
      </c>
    </row>
    <row r="3" spans="2:6" ht="30" customHeight="1" x14ac:dyDescent="0.3">
      <c r="B3" s="115" t="s">
        <v>102</v>
      </c>
      <c r="C3" s="116"/>
      <c r="D3" s="117"/>
      <c r="E3" s="164">
        <v>0</v>
      </c>
      <c r="F3" s="111">
        <f>E3/F$13</f>
        <v>0</v>
      </c>
    </row>
    <row r="4" spans="2:6" ht="18" customHeight="1" x14ac:dyDescent="0.3">
      <c r="B4" s="118" t="s">
        <v>39</v>
      </c>
      <c r="C4" s="119" t="s">
        <v>101</v>
      </c>
      <c r="D4" s="165"/>
      <c r="E4" s="111" t="e">
        <f>E3/D4</f>
        <v>#DIV/0!</v>
      </c>
      <c r="F4" s="111" t="e">
        <f>E4/F$13</f>
        <v>#DIV/0!</v>
      </c>
    </row>
    <row r="5" spans="2:6" ht="18" customHeight="1" x14ac:dyDescent="0.3">
      <c r="B5" s="118" t="s">
        <v>40</v>
      </c>
      <c r="C5" s="119" t="s">
        <v>101</v>
      </c>
      <c r="D5" s="165"/>
      <c r="E5" s="111" t="e">
        <f>E3/D5</f>
        <v>#DIV/0!</v>
      </c>
      <c r="F5" s="111" t="e">
        <f>E5/F$13</f>
        <v>#DIV/0!</v>
      </c>
    </row>
    <row r="6" spans="2:6" ht="18" customHeight="1" x14ac:dyDescent="0.3">
      <c r="B6" s="120" t="s">
        <v>5</v>
      </c>
      <c r="C6" s="117"/>
      <c r="D6" s="117"/>
      <c r="E6" s="112" t="e">
        <f>E5+E4+E3</f>
        <v>#DIV/0!</v>
      </c>
      <c r="F6" s="112" t="e">
        <f>F3+F4+F5</f>
        <v>#DIV/0!</v>
      </c>
    </row>
    <row r="7" spans="2:6" ht="11" customHeight="1" x14ac:dyDescent="0.3">
      <c r="B7" s="121"/>
      <c r="C7" s="121"/>
      <c r="D7" s="121"/>
      <c r="E7" s="113"/>
      <c r="F7" s="5"/>
    </row>
    <row r="8" spans="2:6" ht="18" customHeight="1" x14ac:dyDescent="0.3">
      <c r="B8" s="122" t="s">
        <v>6</v>
      </c>
      <c r="C8" s="10"/>
      <c r="D8" s="121"/>
      <c r="E8" s="113"/>
      <c r="F8" s="5"/>
    </row>
    <row r="9" spans="2:6" ht="18" customHeight="1" x14ac:dyDescent="0.3">
      <c r="B9" s="117" t="s">
        <v>99</v>
      </c>
      <c r="C9" s="117"/>
      <c r="D9" s="166"/>
      <c r="E9" s="111" t="e">
        <f>E6*D9</f>
        <v>#DIV/0!</v>
      </c>
      <c r="F9" s="111" t="e">
        <f>E9/F$13</f>
        <v>#DIV/0!</v>
      </c>
    </row>
    <row r="10" spans="2:6" ht="11" customHeight="1" x14ac:dyDescent="0.3">
      <c r="B10" s="121"/>
      <c r="C10" s="121"/>
      <c r="D10" s="121"/>
      <c r="E10" s="113"/>
      <c r="F10" s="113"/>
    </row>
    <row r="11" spans="2:6" ht="18" customHeight="1" x14ac:dyDescent="0.3">
      <c r="B11" s="120" t="s">
        <v>7</v>
      </c>
      <c r="C11" s="120"/>
      <c r="D11" s="120"/>
      <c r="E11" s="112" t="e">
        <f>E6+E9</f>
        <v>#DIV/0!</v>
      </c>
      <c r="F11" s="112" t="e">
        <f>E11/F$13</f>
        <v>#DIV/0!</v>
      </c>
    </row>
    <row r="12" spans="2:6" ht="11" customHeight="1" x14ac:dyDescent="0.3">
      <c r="B12" s="121"/>
      <c r="C12" s="121"/>
      <c r="D12" s="121"/>
      <c r="E12" s="113"/>
      <c r="F12" s="5"/>
    </row>
    <row r="13" spans="2:6" ht="21.5" customHeight="1" x14ac:dyDescent="0.3">
      <c r="B13" s="123" t="s">
        <v>38</v>
      </c>
      <c r="C13" s="124"/>
      <c r="D13" s="124"/>
      <c r="E13" s="125"/>
      <c r="F13" s="114">
        <f>Nettojahresarbeitszeit!E40</f>
        <v>2264.3488000000007</v>
      </c>
    </row>
    <row r="14" spans="2:6" ht="11" customHeight="1" x14ac:dyDescent="0.3">
      <c r="B14" s="121"/>
      <c r="C14" s="121"/>
      <c r="D14" s="121"/>
      <c r="E14" s="121"/>
    </row>
    <row r="15" spans="2:6" ht="21.5" customHeight="1" x14ac:dyDescent="0.3">
      <c r="B15" s="126" t="s">
        <v>100</v>
      </c>
      <c r="C15" s="127"/>
      <c r="D15" s="127"/>
      <c r="E15" s="128"/>
      <c r="F15" s="167">
        <v>1</v>
      </c>
    </row>
    <row r="16" spans="2:6" ht="11" customHeight="1" x14ac:dyDescent="0.3">
      <c r="B16" s="121"/>
      <c r="C16" s="121"/>
      <c r="D16" s="121"/>
      <c r="E16" s="121"/>
    </row>
    <row r="17" spans="2:7" ht="21.5" customHeight="1" x14ac:dyDescent="0.3">
      <c r="B17" s="126" t="s">
        <v>9</v>
      </c>
      <c r="C17" s="127"/>
      <c r="D17" s="127"/>
      <c r="E17" s="128"/>
      <c r="F17" s="135" t="e">
        <f>F11</f>
        <v>#DIV/0!</v>
      </c>
    </row>
    <row r="18" spans="2:7" ht="11" customHeight="1" x14ac:dyDescent="0.3">
      <c r="B18" s="129"/>
      <c r="C18" s="129"/>
      <c r="D18" s="129"/>
      <c r="E18" s="129"/>
      <c r="F18" s="136"/>
      <c r="G18" s="7"/>
    </row>
    <row r="19" spans="2:7" ht="21.5" customHeight="1" x14ac:dyDescent="0.3">
      <c r="B19" s="130" t="s">
        <v>37</v>
      </c>
      <c r="C19" s="130"/>
      <c r="D19" s="130"/>
      <c r="E19" s="130"/>
      <c r="F19" s="137" t="e">
        <f>F17/F15</f>
        <v>#DIV/0!</v>
      </c>
    </row>
    <row r="20" spans="2:7" ht="11" customHeight="1" x14ac:dyDescent="0.3">
      <c r="B20" s="131"/>
      <c r="C20" s="131"/>
      <c r="D20" s="131"/>
      <c r="E20" s="131"/>
      <c r="F20" s="104"/>
    </row>
    <row r="21" spans="2:7" ht="21.5" customHeight="1" x14ac:dyDescent="0.3">
      <c r="B21" s="108" t="s">
        <v>97</v>
      </c>
      <c r="C21" s="109"/>
      <c r="D21" s="109"/>
      <c r="E21" s="110"/>
      <c r="F21" s="106">
        <v>60</v>
      </c>
    </row>
    <row r="22" spans="2:7" ht="11" customHeight="1" x14ac:dyDescent="0.3">
      <c r="B22" s="105"/>
      <c r="C22" s="105"/>
      <c r="D22" s="105"/>
      <c r="E22" s="121"/>
      <c r="F22" s="107"/>
    </row>
    <row r="23" spans="2:7" ht="18" customHeight="1" x14ac:dyDescent="0.3">
      <c r="B23" s="132" t="s">
        <v>98</v>
      </c>
      <c r="C23" s="129"/>
      <c r="D23" s="129"/>
      <c r="E23" s="121"/>
      <c r="F23" s="107"/>
    </row>
    <row r="24" spans="2:7" ht="24" customHeight="1" x14ac:dyDescent="0.3">
      <c r="B24" s="133" t="s">
        <v>96</v>
      </c>
      <c r="C24" s="133"/>
      <c r="D24" s="133"/>
      <c r="E24" s="133"/>
      <c r="F24" s="168">
        <v>0</v>
      </c>
    </row>
    <row r="25" spans="2:7" ht="11" customHeight="1" x14ac:dyDescent="0.3">
      <c r="B25" s="129"/>
      <c r="C25" s="102"/>
      <c r="D25" s="129"/>
      <c r="E25" s="129"/>
      <c r="F25" s="103"/>
    </row>
    <row r="26" spans="2:7" ht="21.5" customHeight="1" x14ac:dyDescent="0.3">
      <c r="B26" s="134" t="s">
        <v>104</v>
      </c>
      <c r="C26" s="134"/>
      <c r="D26" s="134"/>
      <c r="E26" s="134"/>
      <c r="F26" s="137" t="e">
        <f>F19/60*SUM(F21,F24)</f>
        <v>#DIV/0!</v>
      </c>
    </row>
    <row r="27" spans="2:7" ht="14.5" x14ac:dyDescent="0.3">
      <c r="B27" s="7"/>
      <c r="C27" s="101"/>
      <c r="D27" s="7"/>
      <c r="E27" s="7"/>
      <c r="F27" s="7"/>
    </row>
  </sheetData>
  <sheetProtection algorithmName="SHA-512" hashValue="MXzKg3az/MKQaYWGKMY5OuNlF2NCMNwc16UQumW3KaEdSpmIvDoF5nmMjMvdBWo3eIBN0kBPGgB5U8OuQZFddQ==" saltValue="BZaaW1xe6iXtSsflHP2+ng==" spinCount="100000" sheet="1" objects="1" scenarios="1"/>
  <mergeCells count="7">
    <mergeCell ref="B13:E13"/>
    <mergeCell ref="B21:E21"/>
    <mergeCell ref="B24:E24"/>
    <mergeCell ref="B26:E26"/>
    <mergeCell ref="B17:E17"/>
    <mergeCell ref="B19:E19"/>
    <mergeCell ref="B15:E15"/>
  </mergeCells>
  <pageMargins left="1.0416666666666667" right="0.7" top="1.0138888888888888" bottom="0.78740157499999996" header="0.3" footer="0.3"/>
  <pageSetup paperSize="9" orientation="landscape" r:id="rId1"/>
  <headerFooter>
    <oddHeader>&amp;L&amp;"Arial,Standard"
&amp;C&amp;"Arial,Fett"&amp;12 Entgeltkalkulation Autismusspezifische Förderung&amp;11
&amp;10Träger: .......
Zeitraum: .......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zoomScaleNormal="100" workbookViewId="0">
      <selection activeCell="C41" sqref="C41"/>
    </sheetView>
  </sheetViews>
  <sheetFormatPr baseColWidth="10" defaultColWidth="10.90625" defaultRowHeight="14" x14ac:dyDescent="0.3"/>
  <cols>
    <col min="1" max="1" width="39.453125" style="1" customWidth="1"/>
    <col min="2" max="2" width="15.36328125" style="1" customWidth="1"/>
    <col min="3" max="11" width="15.54296875" style="1" bestFit="1" customWidth="1"/>
    <col min="12" max="12" width="18.90625" style="1" customWidth="1"/>
    <col min="13" max="16384" width="10.90625" style="1"/>
  </cols>
  <sheetData>
    <row r="1" spans="1:12" x14ac:dyDescent="0.3">
      <c r="A1" s="1" t="s">
        <v>41</v>
      </c>
    </row>
    <row r="2" spans="1:12" x14ac:dyDescent="0.3">
      <c r="A2" s="1" t="s">
        <v>42</v>
      </c>
    </row>
    <row r="3" spans="1:12" x14ac:dyDescent="0.3">
      <c r="A3" s="1" t="s">
        <v>43</v>
      </c>
      <c r="B3" s="66" t="s">
        <v>2</v>
      </c>
      <c r="C3" s="66" t="s">
        <v>3</v>
      </c>
      <c r="D3" s="66" t="s">
        <v>44</v>
      </c>
      <c r="E3" s="66" t="s">
        <v>45</v>
      </c>
      <c r="F3" s="66" t="s">
        <v>46</v>
      </c>
      <c r="G3" s="67" t="s">
        <v>47</v>
      </c>
      <c r="H3" s="66" t="s">
        <v>48</v>
      </c>
      <c r="I3" s="66" t="s">
        <v>49</v>
      </c>
      <c r="J3" s="66" t="s">
        <v>50</v>
      </c>
      <c r="K3" s="66" t="s">
        <v>51</v>
      </c>
      <c r="L3" s="68" t="s">
        <v>52</v>
      </c>
    </row>
    <row r="4" spans="1:12" ht="15" customHeight="1" x14ac:dyDescent="0.3">
      <c r="A4" s="69" t="s">
        <v>53</v>
      </c>
      <c r="B4" s="2" t="s">
        <v>54</v>
      </c>
      <c r="C4" s="2" t="s">
        <v>54</v>
      </c>
      <c r="D4" s="2" t="s">
        <v>54</v>
      </c>
      <c r="E4" s="2" t="s">
        <v>54</v>
      </c>
      <c r="F4" s="2" t="s">
        <v>54</v>
      </c>
      <c r="G4" s="51" t="s">
        <v>54</v>
      </c>
      <c r="H4" s="2" t="s">
        <v>54</v>
      </c>
      <c r="I4" s="2" t="s">
        <v>54</v>
      </c>
      <c r="J4" s="2" t="s">
        <v>54</v>
      </c>
      <c r="K4" s="2" t="s">
        <v>54</v>
      </c>
      <c r="L4" s="2"/>
    </row>
    <row r="5" spans="1:12" x14ac:dyDescent="0.3">
      <c r="A5" s="70" t="s">
        <v>55</v>
      </c>
      <c r="B5" s="2" t="s">
        <v>56</v>
      </c>
      <c r="C5" s="2" t="s">
        <v>56</v>
      </c>
      <c r="D5" s="2" t="s">
        <v>56</v>
      </c>
      <c r="E5" s="2" t="s">
        <v>56</v>
      </c>
      <c r="F5" s="2" t="s">
        <v>56</v>
      </c>
      <c r="G5" s="51" t="s">
        <v>56</v>
      </c>
      <c r="H5" s="2" t="s">
        <v>56</v>
      </c>
      <c r="I5" s="2" t="s">
        <v>56</v>
      </c>
      <c r="J5" s="2" t="s">
        <v>56</v>
      </c>
      <c r="K5" s="2" t="s">
        <v>56</v>
      </c>
      <c r="L5" s="2"/>
    </row>
    <row r="6" spans="1:12" x14ac:dyDescent="0.3">
      <c r="A6" s="70" t="s">
        <v>57</v>
      </c>
      <c r="B6" s="2"/>
      <c r="C6" s="2"/>
      <c r="D6" s="2"/>
      <c r="E6" s="2"/>
      <c r="F6" s="2"/>
      <c r="G6" s="51"/>
      <c r="H6" s="2"/>
      <c r="I6" s="2"/>
      <c r="J6" s="2"/>
      <c r="K6" s="2"/>
      <c r="L6" s="2"/>
    </row>
    <row r="7" spans="1:12" x14ac:dyDescent="0.3">
      <c r="A7" s="70" t="s">
        <v>58</v>
      </c>
      <c r="B7" s="2"/>
      <c r="C7" s="2"/>
      <c r="D7" s="2"/>
      <c r="E7" s="2"/>
      <c r="F7" s="2"/>
      <c r="G7" s="51"/>
      <c r="H7" s="2"/>
      <c r="I7" s="2"/>
      <c r="J7" s="2"/>
      <c r="K7" s="2"/>
      <c r="L7" s="2"/>
    </row>
    <row r="8" spans="1:12" x14ac:dyDescent="0.3">
      <c r="A8" s="70" t="s">
        <v>59</v>
      </c>
      <c r="B8" s="71"/>
      <c r="C8" s="71"/>
      <c r="D8" s="71"/>
      <c r="E8" s="71"/>
      <c r="F8" s="71"/>
      <c r="G8" s="72"/>
      <c r="H8" s="71"/>
      <c r="I8" s="71"/>
      <c r="J8" s="71"/>
      <c r="K8" s="71"/>
      <c r="L8" s="71"/>
    </row>
    <row r="9" spans="1:12" x14ac:dyDescent="0.3">
      <c r="A9" s="73"/>
      <c r="B9" s="74" t="s">
        <v>60</v>
      </c>
      <c r="C9" s="74" t="s">
        <v>60</v>
      </c>
      <c r="D9" s="74" t="s">
        <v>60</v>
      </c>
      <c r="E9" s="74" t="s">
        <v>60</v>
      </c>
      <c r="F9" s="74" t="s">
        <v>60</v>
      </c>
      <c r="G9" s="75" t="s">
        <v>60</v>
      </c>
      <c r="H9" s="74" t="s">
        <v>60</v>
      </c>
      <c r="I9" s="74" t="s">
        <v>60</v>
      </c>
      <c r="J9" s="74" t="s">
        <v>60</v>
      </c>
      <c r="K9" s="74" t="s">
        <v>60</v>
      </c>
      <c r="L9" s="74"/>
    </row>
    <row r="10" spans="1:12" x14ac:dyDescent="0.3">
      <c r="A10" s="1" t="s">
        <v>61</v>
      </c>
      <c r="B10" s="76"/>
      <c r="C10" s="76"/>
      <c r="D10" s="76"/>
      <c r="E10" s="76"/>
      <c r="F10" s="76"/>
      <c r="G10" s="77"/>
      <c r="H10" s="76"/>
      <c r="I10" s="76"/>
      <c r="J10" s="76"/>
      <c r="K10" s="76"/>
      <c r="L10" s="76"/>
    </row>
    <row r="11" spans="1:12" x14ac:dyDescent="0.3">
      <c r="A11" s="78" t="s">
        <v>62</v>
      </c>
      <c r="B11" s="76"/>
      <c r="C11" s="76"/>
      <c r="D11" s="76"/>
      <c r="E11" s="76"/>
      <c r="F11" s="76"/>
      <c r="G11" s="77"/>
      <c r="H11" s="76"/>
      <c r="I11" s="76"/>
      <c r="J11" s="76"/>
      <c r="K11" s="76"/>
      <c r="L11" s="76"/>
    </row>
    <row r="12" spans="1:12" x14ac:dyDescent="0.3">
      <c r="A12" s="78" t="s">
        <v>63</v>
      </c>
      <c r="B12" s="76"/>
      <c r="C12" s="76"/>
      <c r="D12" s="76"/>
      <c r="E12" s="76"/>
      <c r="F12" s="76"/>
      <c r="G12" s="77"/>
      <c r="H12" s="76"/>
      <c r="I12" s="76"/>
      <c r="J12" s="76"/>
      <c r="K12" s="76"/>
      <c r="L12" s="76"/>
    </row>
    <row r="13" spans="1:12" x14ac:dyDescent="0.3">
      <c r="A13" s="78" t="s">
        <v>64</v>
      </c>
      <c r="B13" s="76"/>
      <c r="C13" s="76"/>
      <c r="D13" s="76"/>
      <c r="E13" s="76"/>
      <c r="F13" s="76"/>
      <c r="G13" s="77"/>
      <c r="H13" s="76"/>
      <c r="I13" s="76"/>
      <c r="J13" s="76"/>
      <c r="K13" s="76"/>
      <c r="L13" s="76"/>
    </row>
    <row r="14" spans="1:12" x14ac:dyDescent="0.3">
      <c r="A14" s="78" t="s">
        <v>65</v>
      </c>
      <c r="B14" s="76"/>
      <c r="C14" s="76"/>
      <c r="D14" s="76"/>
      <c r="E14" s="76"/>
      <c r="F14" s="76"/>
      <c r="G14" s="77"/>
      <c r="H14" s="76"/>
      <c r="I14" s="76"/>
      <c r="J14" s="76"/>
      <c r="K14" s="76"/>
      <c r="L14" s="76"/>
    </row>
    <row r="15" spans="1:12" x14ac:dyDescent="0.3">
      <c r="A15" s="78" t="s">
        <v>66</v>
      </c>
      <c r="B15" s="76"/>
      <c r="C15" s="76"/>
      <c r="D15" s="76"/>
      <c r="E15" s="76"/>
      <c r="F15" s="76"/>
      <c r="G15" s="77"/>
      <c r="H15" s="76"/>
      <c r="I15" s="76"/>
      <c r="J15" s="76"/>
      <c r="K15" s="76"/>
      <c r="L15" s="76"/>
    </row>
    <row r="16" spans="1:12" x14ac:dyDescent="0.3">
      <c r="A16" s="78" t="s">
        <v>67</v>
      </c>
      <c r="B16" s="76"/>
      <c r="C16" s="76"/>
      <c r="D16" s="76"/>
      <c r="E16" s="76"/>
      <c r="F16" s="76"/>
      <c r="G16" s="77"/>
      <c r="H16" s="76"/>
      <c r="I16" s="76"/>
      <c r="J16" s="76"/>
      <c r="K16" s="76"/>
      <c r="L16" s="76"/>
    </row>
    <row r="17" spans="1:13" ht="14.5" thickBot="1" x14ac:dyDescent="0.35">
      <c r="A17" s="79" t="s">
        <v>68</v>
      </c>
      <c r="B17" s="80"/>
      <c r="C17" s="80"/>
      <c r="D17" s="80"/>
      <c r="E17" s="80"/>
      <c r="F17" s="80"/>
      <c r="G17" s="81"/>
      <c r="H17" s="80"/>
      <c r="I17" s="80"/>
      <c r="J17" s="80"/>
      <c r="K17" s="80"/>
      <c r="L17" s="80"/>
    </row>
    <row r="18" spans="1:13" x14ac:dyDescent="0.3">
      <c r="A18" s="82" t="s">
        <v>69</v>
      </c>
      <c r="B18" s="83"/>
      <c r="C18" s="84"/>
      <c r="D18" s="83"/>
      <c r="E18" s="83"/>
      <c r="F18" s="83"/>
      <c r="G18" s="85"/>
      <c r="H18" s="83"/>
      <c r="I18" s="83"/>
      <c r="J18" s="83"/>
      <c r="K18" s="83"/>
      <c r="L18" s="145"/>
    </row>
    <row r="19" spans="1:13" ht="14.5" thickBot="1" x14ac:dyDescent="0.35">
      <c r="A19" s="86" t="s">
        <v>70</v>
      </c>
      <c r="B19" s="87"/>
      <c r="C19" s="88"/>
      <c r="D19" s="88"/>
      <c r="E19" s="88"/>
      <c r="F19" s="88"/>
      <c r="G19" s="89"/>
      <c r="H19" s="88"/>
      <c r="I19" s="88"/>
      <c r="J19" s="88"/>
      <c r="K19" s="88"/>
      <c r="L19" s="146"/>
      <c r="M19" s="147"/>
    </row>
    <row r="20" spans="1:13" x14ac:dyDescent="0.3">
      <c r="A20" s="78" t="s">
        <v>71</v>
      </c>
      <c r="B20" s="90"/>
      <c r="C20" s="90"/>
      <c r="D20" s="90"/>
      <c r="E20" s="90"/>
      <c r="F20" s="90"/>
      <c r="G20" s="91"/>
      <c r="H20" s="90"/>
      <c r="I20" s="90"/>
      <c r="J20" s="90"/>
      <c r="K20" s="90"/>
      <c r="L20" s="144"/>
    </row>
    <row r="21" spans="1:13" x14ac:dyDescent="0.3">
      <c r="A21" s="78" t="s">
        <v>72</v>
      </c>
      <c r="B21" s="76"/>
      <c r="C21" s="76"/>
      <c r="D21" s="76"/>
      <c r="E21" s="76"/>
      <c r="F21" s="76"/>
      <c r="G21" s="77"/>
      <c r="H21" s="76"/>
      <c r="I21" s="76"/>
      <c r="J21" s="76"/>
      <c r="K21" s="76"/>
      <c r="L21" s="76"/>
    </row>
    <row r="22" spans="1:13" x14ac:dyDescent="0.3">
      <c r="A22" s="78" t="s">
        <v>73</v>
      </c>
      <c r="B22" s="76"/>
      <c r="C22" s="76"/>
      <c r="D22" s="76"/>
      <c r="E22" s="76"/>
      <c r="F22" s="76"/>
      <c r="G22" s="77"/>
      <c r="H22" s="76"/>
      <c r="I22" s="76"/>
      <c r="J22" s="76"/>
      <c r="K22" s="76"/>
      <c r="L22" s="76"/>
    </row>
    <row r="23" spans="1:13" x14ac:dyDescent="0.3">
      <c r="A23" s="78" t="s">
        <v>74</v>
      </c>
      <c r="B23" s="76"/>
      <c r="C23" s="76"/>
      <c r="D23" s="76"/>
      <c r="E23" s="76"/>
      <c r="F23" s="76"/>
      <c r="G23" s="77"/>
      <c r="H23" s="76"/>
      <c r="I23" s="76"/>
      <c r="J23" s="76"/>
      <c r="K23" s="76"/>
      <c r="L23" s="76"/>
    </row>
    <row r="24" spans="1:13" x14ac:dyDescent="0.3">
      <c r="A24" s="78" t="s">
        <v>75</v>
      </c>
      <c r="B24" s="2"/>
      <c r="C24" s="2"/>
      <c r="D24" s="2"/>
      <c r="E24" s="2"/>
      <c r="F24" s="2"/>
      <c r="G24" s="51"/>
      <c r="H24" s="2"/>
      <c r="I24" s="2"/>
      <c r="J24" s="2"/>
      <c r="K24" s="2"/>
      <c r="L24" s="2"/>
    </row>
    <row r="25" spans="1:13" x14ac:dyDescent="0.3">
      <c r="A25" s="78" t="s">
        <v>76</v>
      </c>
      <c r="B25" s="2"/>
      <c r="C25" s="2"/>
      <c r="D25" s="2"/>
      <c r="E25" s="2"/>
      <c r="F25" s="2"/>
      <c r="G25" s="51"/>
      <c r="H25" s="2"/>
      <c r="I25" s="2"/>
      <c r="J25" s="2"/>
      <c r="K25" s="2"/>
      <c r="L25" s="2"/>
    </row>
    <row r="26" spans="1:13" x14ac:dyDescent="0.3">
      <c r="A26" s="1" t="s">
        <v>77</v>
      </c>
      <c r="B26" s="2"/>
      <c r="C26" s="2"/>
      <c r="D26" s="2"/>
      <c r="E26" s="2"/>
      <c r="F26" s="2"/>
      <c r="G26" s="51"/>
      <c r="H26" s="2"/>
      <c r="I26" s="2"/>
      <c r="J26" s="2"/>
      <c r="K26" s="2"/>
      <c r="L26" s="2"/>
    </row>
    <row r="27" spans="1:13" ht="14.5" thickBot="1" x14ac:dyDescent="0.35">
      <c r="A27" s="92" t="s">
        <v>78</v>
      </c>
      <c r="B27" s="93"/>
      <c r="C27" s="93"/>
      <c r="D27" s="93"/>
      <c r="E27" s="93"/>
      <c r="F27" s="93"/>
      <c r="G27" s="94"/>
      <c r="H27" s="93"/>
      <c r="I27" s="93"/>
      <c r="J27" s="93"/>
      <c r="K27" s="93"/>
      <c r="L27" s="142"/>
    </row>
    <row r="28" spans="1:13" x14ac:dyDescent="0.3">
      <c r="A28" s="78" t="s">
        <v>79</v>
      </c>
      <c r="B28" s="73"/>
      <c r="C28" s="73"/>
      <c r="D28" s="73"/>
      <c r="E28" s="73"/>
      <c r="F28" s="73"/>
      <c r="G28" s="17"/>
      <c r="H28" s="73"/>
      <c r="I28" s="73"/>
      <c r="J28" s="73"/>
      <c r="K28" s="73"/>
      <c r="L28" s="143"/>
    </row>
    <row r="29" spans="1:13" x14ac:dyDescent="0.3">
      <c r="A29" s="78" t="s">
        <v>80</v>
      </c>
      <c r="B29" s="2"/>
      <c r="C29" s="2"/>
      <c r="D29" s="2"/>
      <c r="E29" s="2"/>
      <c r="F29" s="2"/>
      <c r="G29" s="51"/>
      <c r="H29" s="2"/>
      <c r="I29" s="2"/>
      <c r="J29" s="2"/>
      <c r="K29" s="2"/>
      <c r="L29" s="2"/>
    </row>
    <row r="30" spans="1:13" x14ac:dyDescent="0.3">
      <c r="A30" s="95" t="s">
        <v>81</v>
      </c>
      <c r="B30" s="2"/>
      <c r="C30" s="2"/>
      <c r="D30" s="2"/>
      <c r="E30" s="2"/>
      <c r="F30" s="2"/>
      <c r="G30" s="51"/>
      <c r="H30" s="2"/>
      <c r="I30" s="2"/>
      <c r="J30" s="2"/>
      <c r="K30" s="2"/>
      <c r="L30" s="2"/>
    </row>
    <row r="31" spans="1:13" x14ac:dyDescent="0.3">
      <c r="A31" s="95" t="s">
        <v>82</v>
      </c>
      <c r="B31" s="2"/>
      <c r="C31" s="2"/>
      <c r="D31" s="2"/>
      <c r="E31" s="2"/>
      <c r="F31" s="2"/>
      <c r="G31" s="51"/>
      <c r="H31" s="2"/>
      <c r="I31" s="2"/>
      <c r="J31" s="2"/>
      <c r="K31" s="2"/>
      <c r="L31" s="2"/>
    </row>
    <row r="32" spans="1:13" x14ac:dyDescent="0.3">
      <c r="A32" s="95" t="s">
        <v>83</v>
      </c>
      <c r="B32" s="2"/>
      <c r="C32" s="2"/>
      <c r="D32" s="2"/>
      <c r="E32" s="2"/>
      <c r="F32" s="2"/>
      <c r="G32" s="51"/>
      <c r="H32" s="2"/>
      <c r="I32" s="2"/>
      <c r="J32" s="2"/>
      <c r="K32" s="2"/>
      <c r="L32" s="2"/>
    </row>
    <row r="33" spans="1:12" x14ac:dyDescent="0.3">
      <c r="A33" s="95" t="s">
        <v>84</v>
      </c>
      <c r="B33" s="2"/>
      <c r="C33" s="2"/>
      <c r="D33" s="2"/>
      <c r="E33" s="2"/>
      <c r="F33" s="2"/>
      <c r="G33" s="51"/>
      <c r="H33" s="2"/>
      <c r="I33" s="2"/>
      <c r="J33" s="2"/>
      <c r="K33" s="2"/>
      <c r="L33" s="2"/>
    </row>
    <row r="34" spans="1:12" x14ac:dyDescent="0.3">
      <c r="A34" s="95" t="s">
        <v>85</v>
      </c>
      <c r="B34" s="2"/>
      <c r="C34" s="2"/>
      <c r="D34" s="2"/>
      <c r="E34" s="2"/>
      <c r="F34" s="2"/>
      <c r="G34" s="51"/>
      <c r="H34" s="2"/>
      <c r="I34" s="2"/>
      <c r="J34" s="2"/>
      <c r="K34" s="2"/>
      <c r="L34" s="2"/>
    </row>
    <row r="35" spans="1:12" ht="28" customHeight="1" x14ac:dyDescent="0.3">
      <c r="A35" s="96" t="s">
        <v>86</v>
      </c>
      <c r="B35" s="2"/>
      <c r="C35" s="2"/>
      <c r="D35" s="2"/>
      <c r="E35" s="2"/>
      <c r="F35" s="2"/>
      <c r="G35" s="51"/>
      <c r="H35" s="2"/>
      <c r="I35" s="2"/>
      <c r="J35" s="2"/>
      <c r="K35" s="2"/>
      <c r="L35" s="2"/>
    </row>
    <row r="36" spans="1:12" ht="17" customHeight="1" x14ac:dyDescent="0.3">
      <c r="A36" s="96" t="s">
        <v>87</v>
      </c>
      <c r="B36" s="2"/>
      <c r="C36" s="2"/>
      <c r="D36" s="2"/>
      <c r="E36" s="2"/>
      <c r="F36" s="2"/>
      <c r="G36" s="51"/>
      <c r="H36" s="2"/>
      <c r="I36" s="2"/>
      <c r="J36" s="2"/>
      <c r="K36" s="2"/>
      <c r="L36" s="2"/>
    </row>
    <row r="37" spans="1:12" x14ac:dyDescent="0.3">
      <c r="A37" s="95" t="s">
        <v>88</v>
      </c>
      <c r="B37" s="2"/>
      <c r="C37" s="2"/>
      <c r="D37" s="2"/>
      <c r="E37" s="2"/>
      <c r="F37" s="2"/>
      <c r="G37" s="51"/>
      <c r="H37" s="2"/>
      <c r="I37" s="2"/>
      <c r="J37" s="2"/>
      <c r="K37" s="2"/>
      <c r="L37" s="2"/>
    </row>
    <row r="38" spans="1:12" x14ac:dyDescent="0.3">
      <c r="A38" s="96" t="s">
        <v>89</v>
      </c>
      <c r="B38" s="2"/>
      <c r="C38" s="2"/>
      <c r="D38" s="2"/>
      <c r="E38" s="2"/>
      <c r="F38" s="2"/>
      <c r="G38" s="51"/>
      <c r="H38" s="2"/>
      <c r="I38" s="2"/>
      <c r="J38" s="2"/>
      <c r="K38" s="2"/>
      <c r="L38" s="2"/>
    </row>
    <row r="39" spans="1:12" x14ac:dyDescent="0.3">
      <c r="A39" s="97" t="s">
        <v>90</v>
      </c>
      <c r="B39" s="2"/>
      <c r="C39" s="2"/>
      <c r="D39" s="2"/>
      <c r="E39" s="2"/>
      <c r="F39" s="2"/>
      <c r="G39" s="51"/>
      <c r="H39" s="2"/>
      <c r="I39" s="2"/>
      <c r="J39" s="2"/>
      <c r="K39" s="2"/>
      <c r="L39" s="2"/>
    </row>
    <row r="40" spans="1:12" x14ac:dyDescent="0.3">
      <c r="A40" s="97" t="s">
        <v>91</v>
      </c>
      <c r="B40" s="2"/>
      <c r="C40" s="2"/>
      <c r="D40" s="2"/>
      <c r="E40" s="2"/>
      <c r="F40" s="2"/>
      <c r="G40" s="51"/>
      <c r="H40" s="2"/>
      <c r="I40" s="2"/>
      <c r="J40" s="2"/>
      <c r="K40" s="2"/>
      <c r="L40" s="2"/>
    </row>
    <row r="41" spans="1:12" ht="41" customHeight="1" x14ac:dyDescent="0.3">
      <c r="A41" s="148" t="s">
        <v>92</v>
      </c>
      <c r="B41" s="2"/>
      <c r="C41" s="2"/>
      <c r="D41" s="2"/>
      <c r="E41" s="2"/>
      <c r="F41" s="2"/>
      <c r="G41" s="51"/>
      <c r="H41" s="2"/>
      <c r="I41" s="2"/>
      <c r="J41" s="2"/>
      <c r="K41" s="2"/>
      <c r="L41" s="2"/>
    </row>
    <row r="42" spans="1:12" x14ac:dyDescent="0.3">
      <c r="A42" s="98" t="s">
        <v>93</v>
      </c>
      <c r="B42" s="138"/>
      <c r="C42" s="138"/>
      <c r="D42" s="138"/>
      <c r="E42" s="138"/>
      <c r="F42" s="138"/>
      <c r="G42" s="139"/>
      <c r="H42" s="138"/>
      <c r="I42" s="138"/>
      <c r="J42" s="138"/>
      <c r="K42" s="138"/>
      <c r="L42" s="140"/>
    </row>
    <row r="43" spans="1:12" ht="24" customHeight="1" x14ac:dyDescent="0.3">
      <c r="A43" s="99" t="s">
        <v>94</v>
      </c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</row>
    <row r="45" spans="1:12" x14ac:dyDescent="0.3">
      <c r="A45" s="149" t="s">
        <v>95</v>
      </c>
    </row>
    <row r="48" spans="1:12" x14ac:dyDescent="0.3">
      <c r="A48" s="100"/>
    </row>
  </sheetData>
  <pageMargins left="0.7" right="0.7" top="0.78740157499999996" bottom="0.78740157499999996" header="0.3" footer="0.3"/>
  <pageSetup paperSize="9"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0"/>
  <sheetViews>
    <sheetView topLeftCell="A16" zoomScale="145" zoomScaleNormal="145" workbookViewId="0">
      <selection activeCell="B44" sqref="B44"/>
    </sheetView>
  </sheetViews>
  <sheetFormatPr baseColWidth="10" defaultColWidth="10.90625" defaultRowHeight="14" x14ac:dyDescent="0.3"/>
  <cols>
    <col min="1" max="1" width="0.81640625" style="1" customWidth="1"/>
    <col min="2" max="2" width="10.90625" style="1"/>
    <col min="3" max="3" width="20.90625" style="1" customWidth="1"/>
    <col min="4" max="4" width="14.6328125" style="1" customWidth="1"/>
    <col min="5" max="16384" width="10.90625" style="1"/>
  </cols>
  <sheetData>
    <row r="1" spans="2:6" ht="4.5" customHeight="1" x14ac:dyDescent="0.3"/>
    <row r="2" spans="2:6" ht="17.399999999999999" customHeight="1" x14ac:dyDescent="0.3">
      <c r="B2" s="10" t="s">
        <v>29</v>
      </c>
    </row>
    <row r="3" spans="2:6" x14ac:dyDescent="0.3">
      <c r="B3" s="11" t="s">
        <v>10</v>
      </c>
      <c r="C3" s="12"/>
      <c r="D3" s="13">
        <v>261</v>
      </c>
      <c r="E3" s="12"/>
      <c r="F3" s="14"/>
    </row>
    <row r="4" spans="2:6" x14ac:dyDescent="0.3">
      <c r="B4" s="15" t="s">
        <v>11</v>
      </c>
      <c r="C4" s="7"/>
      <c r="D4" s="159">
        <v>39.200000000000003</v>
      </c>
      <c r="E4" s="7"/>
      <c r="F4" s="16"/>
    </row>
    <row r="5" spans="2:6" x14ac:dyDescent="0.3">
      <c r="B5" s="17" t="s">
        <v>12</v>
      </c>
      <c r="C5" s="18"/>
      <c r="D5" s="19">
        <f>D4/5</f>
        <v>7.8400000000000007</v>
      </c>
      <c r="E5" s="18"/>
      <c r="F5" s="20"/>
    </row>
    <row r="6" spans="2:6" x14ac:dyDescent="0.3">
      <c r="B6" s="21"/>
      <c r="C6" s="14"/>
      <c r="D6" s="22"/>
      <c r="E6" s="6"/>
      <c r="F6" s="14"/>
    </row>
    <row r="7" spans="2:6" x14ac:dyDescent="0.3">
      <c r="B7" s="15"/>
      <c r="C7" s="16"/>
      <c r="D7" s="23" t="s">
        <v>13</v>
      </c>
      <c r="E7" s="24" t="s">
        <v>14</v>
      </c>
      <c r="F7" s="25" t="s">
        <v>15</v>
      </c>
    </row>
    <row r="8" spans="2:6" x14ac:dyDescent="0.3">
      <c r="B8" s="15"/>
      <c r="C8" s="16"/>
      <c r="D8" s="15"/>
      <c r="E8" s="26"/>
      <c r="F8" s="27"/>
    </row>
    <row r="9" spans="2:6" x14ac:dyDescent="0.3">
      <c r="B9" s="28" t="s">
        <v>16</v>
      </c>
      <c r="C9" s="29"/>
      <c r="D9" s="30">
        <f>D5*D3</f>
        <v>2046.2400000000002</v>
      </c>
      <c r="E9" s="31">
        <f>D3</f>
        <v>261</v>
      </c>
      <c r="F9" s="32">
        <v>1</v>
      </c>
    </row>
    <row r="10" spans="2:6" x14ac:dyDescent="0.3">
      <c r="B10" s="15"/>
      <c r="C10" s="16"/>
      <c r="D10" s="33"/>
      <c r="E10" s="34"/>
      <c r="F10" s="35"/>
    </row>
    <row r="11" spans="2:6" x14ac:dyDescent="0.3">
      <c r="B11" s="36" t="s">
        <v>17</v>
      </c>
      <c r="C11" s="16"/>
      <c r="D11" s="37">
        <f>SUM(D12:D14)</f>
        <v>-311.24800000000005</v>
      </c>
      <c r="E11" s="38">
        <f>SUM(E12:E14)</f>
        <v>-39.700000000000003</v>
      </c>
      <c r="F11" s="32">
        <f>E11/E9</f>
        <v>-0.15210727969348661</v>
      </c>
    </row>
    <row r="12" spans="2:6" x14ac:dyDescent="0.3">
      <c r="B12" s="39" t="s">
        <v>18</v>
      </c>
      <c r="C12" s="40"/>
      <c r="D12" s="33">
        <f>E12*D5</f>
        <v>-235.20000000000002</v>
      </c>
      <c r="E12" s="41">
        <v>-30</v>
      </c>
      <c r="F12" s="35">
        <f>E12/E9</f>
        <v>-0.11494252873563218</v>
      </c>
    </row>
    <row r="13" spans="2:6" x14ac:dyDescent="0.3">
      <c r="B13" s="39" t="s">
        <v>19</v>
      </c>
      <c r="C13" s="40"/>
      <c r="D13" s="33">
        <f>D5*E13</f>
        <v>0</v>
      </c>
      <c r="E13" s="41">
        <v>0</v>
      </c>
      <c r="F13" s="35">
        <f>E13/E9</f>
        <v>0</v>
      </c>
    </row>
    <row r="14" spans="2:6" x14ac:dyDescent="0.3">
      <c r="B14" s="39" t="s">
        <v>20</v>
      </c>
      <c r="C14" s="40"/>
      <c r="D14" s="33">
        <f>E14*D5</f>
        <v>-76.048000000000002</v>
      </c>
      <c r="E14" s="31">
        <v>-9.6999999999999993</v>
      </c>
      <c r="F14" s="35">
        <f>E14/E9</f>
        <v>-3.7164750957854403E-2</v>
      </c>
    </row>
    <row r="15" spans="2:6" x14ac:dyDescent="0.3">
      <c r="B15" s="15"/>
      <c r="C15" s="16"/>
      <c r="D15" s="42"/>
      <c r="E15" s="34"/>
      <c r="F15" s="35"/>
    </row>
    <row r="16" spans="2:6" x14ac:dyDescent="0.3">
      <c r="B16" s="28" t="s">
        <v>21</v>
      </c>
      <c r="C16" s="29"/>
      <c r="D16" s="30">
        <f>D11+D9</f>
        <v>1734.9920000000002</v>
      </c>
      <c r="E16" s="31">
        <f>E11+E9</f>
        <v>221.3</v>
      </c>
      <c r="F16" s="32">
        <f>E16/E9</f>
        <v>0.84789272030651341</v>
      </c>
    </row>
    <row r="17" spans="2:6" x14ac:dyDescent="0.3">
      <c r="B17" s="15"/>
      <c r="C17" s="16"/>
      <c r="D17" s="42"/>
      <c r="E17" s="34"/>
      <c r="F17" s="35"/>
    </row>
    <row r="18" spans="2:6" x14ac:dyDescent="0.3">
      <c r="B18" s="43" t="s">
        <v>22</v>
      </c>
      <c r="C18" s="16"/>
      <c r="D18" s="42"/>
      <c r="E18" s="34"/>
      <c r="F18" s="35"/>
    </row>
    <row r="19" spans="2:6" x14ac:dyDescent="0.3">
      <c r="B19" s="39" t="s">
        <v>28</v>
      </c>
      <c r="C19" s="16"/>
      <c r="D19" s="42">
        <f>D20+D21+D22</f>
        <v>-117.6</v>
      </c>
      <c r="E19" s="44">
        <f>E20+E21+E22</f>
        <v>-15</v>
      </c>
      <c r="F19" s="32">
        <f>D19/D9</f>
        <v>-5.7471264367816084E-2</v>
      </c>
    </row>
    <row r="20" spans="2:6" ht="14.5" x14ac:dyDescent="0.35">
      <c r="B20" s="45" t="s">
        <v>23</v>
      </c>
      <c r="C20" s="46"/>
      <c r="D20" s="47">
        <f>D5*E20</f>
        <v>-78.400000000000006</v>
      </c>
      <c r="E20" s="48">
        <v>-10</v>
      </c>
      <c r="F20" s="49">
        <f>D20/D9</f>
        <v>-3.8314176245210725E-2</v>
      </c>
    </row>
    <row r="21" spans="2:6" ht="14.5" x14ac:dyDescent="0.35">
      <c r="B21" s="45" t="s">
        <v>24</v>
      </c>
      <c r="C21" s="46"/>
      <c r="D21" s="47">
        <f>E21*D5</f>
        <v>-19.600000000000001</v>
      </c>
      <c r="E21" s="48">
        <v>-2.5</v>
      </c>
      <c r="F21" s="49">
        <f>D21/D9</f>
        <v>-9.5785440613026813E-3</v>
      </c>
    </row>
    <row r="22" spans="2:6" ht="14.5" x14ac:dyDescent="0.35">
      <c r="B22" s="45" t="s">
        <v>25</v>
      </c>
      <c r="C22" s="46"/>
      <c r="D22" s="47">
        <f>E22*D5</f>
        <v>-19.600000000000001</v>
      </c>
      <c r="E22" s="48">
        <v>-2.5</v>
      </c>
      <c r="F22" s="49">
        <f>D22/D9</f>
        <v>-9.5785440613026813E-3</v>
      </c>
    </row>
    <row r="23" spans="2:6" x14ac:dyDescent="0.3">
      <c r="B23" s="50"/>
      <c r="C23" s="16"/>
      <c r="D23" s="42"/>
      <c r="E23" s="34"/>
      <c r="F23" s="32"/>
    </row>
    <row r="24" spans="2:6" x14ac:dyDescent="0.3">
      <c r="B24" s="150" t="s">
        <v>26</v>
      </c>
      <c r="C24" s="151"/>
      <c r="D24" s="152">
        <f>D16+D19</f>
        <v>1617.3920000000003</v>
      </c>
      <c r="E24" s="153">
        <f>E19+E16</f>
        <v>206.3</v>
      </c>
      <c r="F24" s="154">
        <f>E24/E9</f>
        <v>0.79042145593869739</v>
      </c>
    </row>
    <row r="25" spans="2:6" x14ac:dyDescent="0.3">
      <c r="B25" s="51" t="s">
        <v>27</v>
      </c>
      <c r="C25" s="8"/>
      <c r="D25" s="52">
        <f>D9-D24</f>
        <v>428.84799999999996</v>
      </c>
      <c r="E25" s="52">
        <f>E9-E24</f>
        <v>54.699999999999989</v>
      </c>
      <c r="F25" s="53">
        <f>F9-F24</f>
        <v>0.20957854406130261</v>
      </c>
    </row>
    <row r="26" spans="2:6" x14ac:dyDescent="0.3">
      <c r="B26" s="54"/>
      <c r="C26" s="55"/>
      <c r="D26" s="56"/>
      <c r="E26" s="56"/>
      <c r="F26" s="57"/>
    </row>
    <row r="27" spans="2:6" x14ac:dyDescent="0.3">
      <c r="B27" s="58" t="s">
        <v>1</v>
      </c>
      <c r="C27" s="59"/>
      <c r="D27" s="60">
        <f>D24*E27</f>
        <v>0</v>
      </c>
      <c r="E27" s="160">
        <v>0</v>
      </c>
      <c r="F27" s="61"/>
    </row>
    <row r="28" spans="2:6" x14ac:dyDescent="0.3">
      <c r="B28" s="58"/>
      <c r="C28" s="59"/>
      <c r="D28" s="60"/>
      <c r="E28" s="62"/>
      <c r="F28" s="61"/>
    </row>
    <row r="29" spans="2:6" x14ac:dyDescent="0.3">
      <c r="B29" s="155" t="s">
        <v>30</v>
      </c>
      <c r="C29" s="156"/>
      <c r="D29" s="157">
        <f>D24-D27</f>
        <v>1617.3920000000003</v>
      </c>
      <c r="E29" s="156"/>
      <c r="F29" s="158"/>
    </row>
    <row r="32" spans="2:6" x14ac:dyDescent="0.3">
      <c r="B32" s="9" t="s">
        <v>36</v>
      </c>
    </row>
    <row r="33" spans="2:5" x14ac:dyDescent="0.3">
      <c r="B33" s="1" t="s">
        <v>33</v>
      </c>
      <c r="D33" s="63">
        <v>1</v>
      </c>
      <c r="E33" s="64">
        <f>D29</f>
        <v>1617.3920000000003</v>
      </c>
    </row>
    <row r="34" spans="2:5" x14ac:dyDescent="0.3">
      <c r="B34" s="1" t="s">
        <v>34</v>
      </c>
      <c r="D34" s="161">
        <v>0.8</v>
      </c>
      <c r="E34" s="64">
        <f>D29*D34</f>
        <v>1293.9136000000003</v>
      </c>
    </row>
    <row r="35" spans="2:5" x14ac:dyDescent="0.3">
      <c r="B35" s="1" t="s">
        <v>35</v>
      </c>
      <c r="D35" s="162">
        <v>0.2</v>
      </c>
      <c r="E35" s="64">
        <f>D35*D29</f>
        <v>323.47840000000008</v>
      </c>
    </row>
    <row r="36" spans="2:5" x14ac:dyDescent="0.3">
      <c r="D36" s="65"/>
      <c r="E36" s="64"/>
    </row>
    <row r="37" spans="2:5" x14ac:dyDescent="0.3">
      <c r="B37" s="1" t="s">
        <v>31</v>
      </c>
      <c r="E37" s="163">
        <v>3</v>
      </c>
    </row>
    <row r="38" spans="2:5" x14ac:dyDescent="0.3">
      <c r="B38" s="1" t="s">
        <v>103</v>
      </c>
      <c r="E38" s="64">
        <f>E35*E37</f>
        <v>970.43520000000024</v>
      </c>
    </row>
    <row r="40" spans="2:5" x14ac:dyDescent="0.3">
      <c r="B40" s="1" t="s">
        <v>32</v>
      </c>
      <c r="E40" s="64">
        <f>E38+E34</f>
        <v>2264.3488000000007</v>
      </c>
    </row>
  </sheetData>
  <sheetProtection algorithmName="SHA-512" hashValue="WG+4/hqYhg4Of+xYl1Rj4opEbv1MWSHMqibbsZw7JzSsmTGHkM69kRQERjYFSCSE21iwz85Kxey6lB1JzCgWWg==" saltValue="FtxD9F7HaIaka/TE+8TH/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Kalkulation</vt:lpstr>
      <vt:lpstr>Personalkostenberechnung</vt:lpstr>
      <vt:lpstr>Nettojahresarbeitszeit</vt:lpstr>
      <vt:lpstr>Personalkostenberechnung!Druckbereich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Stefanie.Bollwinkel1</dc:creator>
  <cp:lastModifiedBy>Jennifer.Snoek</cp:lastModifiedBy>
  <cp:lastPrinted>2023-08-17T12:36:11Z</cp:lastPrinted>
  <dcterms:created xsi:type="dcterms:W3CDTF">2021-08-16T10:16:09Z</dcterms:created>
  <dcterms:modified xsi:type="dcterms:W3CDTF">2023-09-01T10:12:50Z</dcterms:modified>
</cp:coreProperties>
</file>