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Homepage_Referat14\SGB XII\4. Vordrucke\"/>
    </mc:Choice>
  </mc:AlternateContent>
  <bookViews>
    <workbookView xWindow="29100" yWindow="435" windowWidth="19440" windowHeight="11760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'Antrags-Deckblatt'!$A$1:$I$54</definedName>
    <definedName name="_xlnm.Print_Area" localSheetId="4">Entgeltberechnung!$A$1:$I$128</definedName>
    <definedName name="_xlnm.Print_Area" localSheetId="1">'Kalkulierte Auslastung'!$A$1:$J$49</definedName>
    <definedName name="_xlnm.Print_Area" localSheetId="2">Personalbogen!$A$1:$E$61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2" l="1"/>
  <c r="I15" i="2"/>
  <c r="E20" i="3" l="1"/>
  <c r="G72" i="4" l="1"/>
  <c r="N76" i="4"/>
  <c r="K76" i="4"/>
  <c r="I76" i="4"/>
  <c r="G76" i="4"/>
  <c r="E76" i="4"/>
  <c r="D26" i="3"/>
  <c r="E11" i="4"/>
  <c r="I11" i="4" s="1"/>
  <c r="E12" i="3"/>
  <c r="E15" i="3"/>
  <c r="E16" i="3"/>
  <c r="E17" i="3"/>
  <c r="E18" i="3"/>
  <c r="E19" i="3"/>
  <c r="E21" i="3"/>
  <c r="E22" i="3"/>
  <c r="E23" i="3"/>
  <c r="E24" i="3"/>
  <c r="E25" i="3"/>
  <c r="E29" i="3"/>
  <c r="E30" i="3"/>
  <c r="E32" i="3"/>
  <c r="E33" i="3"/>
  <c r="E35" i="3"/>
  <c r="E36" i="3"/>
  <c r="E39" i="3"/>
  <c r="E40" i="3"/>
  <c r="E41" i="3"/>
  <c r="E42" i="3"/>
  <c r="E43" i="3"/>
  <c r="E46" i="3"/>
  <c r="E47" i="3"/>
  <c r="E50" i="3"/>
  <c r="E51" i="3"/>
  <c r="E54" i="3"/>
  <c r="E55" i="3"/>
  <c r="E10" i="3"/>
  <c r="E46" i="2"/>
  <c r="E45" i="2"/>
  <c r="E69" i="4"/>
  <c r="D44" i="3"/>
  <c r="D37" i="3"/>
  <c r="E13" i="4" s="1"/>
  <c r="D48" i="3"/>
  <c r="D52" i="3"/>
  <c r="D56" i="3"/>
  <c r="E15" i="4" s="1"/>
  <c r="E31" i="4"/>
  <c r="E40" i="4"/>
  <c r="I13" i="2"/>
  <c r="I14" i="2"/>
  <c r="B41" i="5" s="1"/>
  <c r="B42" i="5"/>
  <c r="I17" i="2"/>
  <c r="C26" i="3"/>
  <c r="C37" i="3"/>
  <c r="C44" i="3"/>
  <c r="C48" i="3"/>
  <c r="C52" i="3"/>
  <c r="C56" i="3"/>
  <c r="I18" i="4"/>
  <c r="I17" i="4"/>
  <c r="I16" i="4"/>
  <c r="N20" i="4"/>
  <c r="C44" i="5"/>
  <c r="C43" i="5"/>
  <c r="C42" i="5"/>
  <c r="C41" i="5"/>
  <c r="C40" i="5"/>
  <c r="B43" i="5"/>
  <c r="D43" i="5" s="1"/>
  <c r="B44" i="5"/>
  <c r="D44" i="5" s="1"/>
  <c r="N56" i="4"/>
  <c r="N57" i="4"/>
  <c r="N58" i="4"/>
  <c r="N59" i="4"/>
  <c r="N60" i="4"/>
  <c r="N61" i="4"/>
  <c r="N62" i="4"/>
  <c r="N63" i="4"/>
  <c r="N64" i="4"/>
  <c r="N65" i="4"/>
  <c r="N66" i="4"/>
  <c r="M31" i="4"/>
  <c r="M40" i="4"/>
  <c r="I22" i="4"/>
  <c r="I23" i="4"/>
  <c r="I24" i="4"/>
  <c r="I25" i="4"/>
  <c r="I26" i="4"/>
  <c r="I27" i="4"/>
  <c r="I28" i="4"/>
  <c r="I29" i="4"/>
  <c r="I30" i="4"/>
  <c r="I33" i="4"/>
  <c r="I34" i="4"/>
  <c r="I35" i="4"/>
  <c r="I37" i="4"/>
  <c r="I38" i="4"/>
  <c r="I39" i="4"/>
  <c r="G22" i="4"/>
  <c r="G23" i="4"/>
  <c r="G24" i="4"/>
  <c r="G25" i="4"/>
  <c r="G26" i="4"/>
  <c r="G27" i="4"/>
  <c r="G28" i="4"/>
  <c r="G29" i="4"/>
  <c r="G30" i="4"/>
  <c r="G33" i="4"/>
  <c r="G34" i="4"/>
  <c r="G35" i="4"/>
  <c r="G37" i="4"/>
  <c r="G38" i="4"/>
  <c r="G39" i="4"/>
  <c r="K22" i="4"/>
  <c r="K23" i="4"/>
  <c r="K24" i="4"/>
  <c r="K25" i="4"/>
  <c r="K26" i="4"/>
  <c r="K27" i="4"/>
  <c r="K28" i="4"/>
  <c r="K29" i="4"/>
  <c r="K30" i="4"/>
  <c r="K33" i="4"/>
  <c r="K34" i="4"/>
  <c r="K35" i="4"/>
  <c r="K37" i="4"/>
  <c r="K38" i="4"/>
  <c r="K39" i="4"/>
  <c r="C6" i="4"/>
  <c r="C4" i="5" s="1"/>
  <c r="C3" i="4"/>
  <c r="C50" i="4" s="1"/>
  <c r="D27" i="2"/>
  <c r="F27" i="2" s="1"/>
  <c r="D28" i="2"/>
  <c r="F28" i="2" s="1"/>
  <c r="D29" i="2"/>
  <c r="F29" i="2" s="1"/>
  <c r="D30" i="2"/>
  <c r="F30" i="2" s="1"/>
  <c r="D31" i="2"/>
  <c r="F31" i="2" s="1"/>
  <c r="C19" i="2"/>
  <c r="E19" i="2" s="1"/>
  <c r="D17" i="2"/>
  <c r="D16" i="2"/>
  <c r="D15" i="2"/>
  <c r="D14" i="2"/>
  <c r="D13" i="2"/>
  <c r="H19" i="2"/>
  <c r="F6" i="4" s="1"/>
  <c r="C5" i="2"/>
  <c r="C3" i="2"/>
  <c r="O32" i="4"/>
  <c r="B3" i="3"/>
  <c r="B5" i="3"/>
  <c r="G40" i="4"/>
  <c r="K40" i="4" l="1"/>
  <c r="I40" i="4"/>
  <c r="D42" i="5"/>
  <c r="D41" i="5"/>
  <c r="E14" i="4"/>
  <c r="I14" i="4" s="1"/>
  <c r="E12" i="4"/>
  <c r="J16" i="4" s="1"/>
  <c r="K16" i="4" s="1"/>
  <c r="D19" i="2"/>
  <c r="C52" i="4"/>
  <c r="G31" i="4"/>
  <c r="N69" i="4"/>
  <c r="N77" i="4" s="1"/>
  <c r="E20" i="5" s="1"/>
  <c r="A69" i="5" s="1"/>
  <c r="I31" i="4"/>
  <c r="K31" i="4"/>
  <c r="K11" i="4"/>
  <c r="G11" i="4"/>
  <c r="K15" i="4"/>
  <c r="I15" i="4"/>
  <c r="M13" i="4"/>
  <c r="M20" i="4" s="1"/>
  <c r="M41" i="4" s="1"/>
  <c r="M77" i="4" s="1"/>
  <c r="E18" i="5" s="1"/>
  <c r="A61" i="5" s="1"/>
  <c r="K13" i="4"/>
  <c r="D57" i="3"/>
  <c r="K14" i="4"/>
  <c r="C57" i="3"/>
  <c r="G15" i="4"/>
  <c r="G14" i="4"/>
  <c r="E20" i="4"/>
  <c r="E41" i="4" s="1"/>
  <c r="E77" i="4" s="1"/>
  <c r="J17" i="4"/>
  <c r="G12" i="4"/>
  <c r="D33" i="2"/>
  <c r="I19" i="2"/>
  <c r="C27" i="5" s="1"/>
  <c r="F33" i="2"/>
  <c r="B40" i="5"/>
  <c r="C2" i="5"/>
  <c r="K12" i="4" l="1"/>
  <c r="J18" i="4"/>
  <c r="K18" i="4" s="1"/>
  <c r="I12" i="4"/>
  <c r="F16" i="4"/>
  <c r="G16" i="4" s="1"/>
  <c r="E42" i="2"/>
  <c r="E43" i="2"/>
  <c r="E37" i="2"/>
  <c r="E44" i="2"/>
  <c r="I20" i="4"/>
  <c r="I41" i="4" s="1"/>
  <c r="I77" i="4" s="1"/>
  <c r="E13" i="5" s="1"/>
  <c r="F18" i="4"/>
  <c r="G18" i="4" s="1"/>
  <c r="K17" i="4"/>
  <c r="F17" i="4"/>
  <c r="G17" i="4" s="1"/>
  <c r="E33" i="2"/>
  <c r="J19" i="2"/>
  <c r="G6" i="4"/>
  <c r="O74" i="4" s="1"/>
  <c r="D40" i="5"/>
  <c r="D45" i="5" s="1"/>
  <c r="C37" i="5" s="1"/>
  <c r="B45" i="5"/>
  <c r="C53" i="5"/>
  <c r="C61" i="5"/>
  <c r="E61" i="5" s="1"/>
  <c r="O58" i="4" l="1"/>
  <c r="O25" i="4"/>
  <c r="O16" i="4"/>
  <c r="A37" i="5"/>
  <c r="E37" i="5" s="1"/>
  <c r="E40" i="5" s="1"/>
  <c r="G20" i="4"/>
  <c r="G41" i="4" s="1"/>
  <c r="G77" i="4" s="1"/>
  <c r="E11" i="5" s="1"/>
  <c r="A27" i="5" s="1"/>
  <c r="E27" i="5" s="1"/>
  <c r="B86" i="5" s="1"/>
  <c r="K20" i="4"/>
  <c r="K41" i="4" s="1"/>
  <c r="K77" i="4" s="1"/>
  <c r="E15" i="5" s="1"/>
  <c r="A53" i="5" s="1"/>
  <c r="E53" i="5" s="1"/>
  <c r="O11" i="4"/>
  <c r="O33" i="4"/>
  <c r="O56" i="4"/>
  <c r="O61" i="4"/>
  <c r="O36" i="4"/>
  <c r="O14" i="4"/>
  <c r="O65" i="4"/>
  <c r="O73" i="4"/>
  <c r="O30" i="4"/>
  <c r="O64" i="4"/>
  <c r="O34" i="4"/>
  <c r="O75" i="4"/>
  <c r="O23" i="4"/>
  <c r="O35" i="4"/>
  <c r="O59" i="4"/>
  <c r="O24" i="4"/>
  <c r="O62" i="4"/>
  <c r="O13" i="4"/>
  <c r="O22" i="4"/>
  <c r="O60" i="4"/>
  <c r="O29" i="4"/>
  <c r="O66" i="4"/>
  <c r="O12" i="4"/>
  <c r="O26" i="4"/>
  <c r="O37" i="4"/>
  <c r="O18" i="4"/>
  <c r="O17" i="4"/>
  <c r="O39" i="4"/>
  <c r="O72" i="4"/>
  <c r="O38" i="4"/>
  <c r="O15" i="4"/>
  <c r="O27" i="4"/>
  <c r="O57" i="4"/>
  <c r="O63" i="4"/>
  <c r="O28" i="4"/>
  <c r="C69" i="5"/>
  <c r="E69" i="5" s="1"/>
  <c r="D87" i="5"/>
  <c r="D84" i="5"/>
  <c r="D86" i="5"/>
  <c r="D88" i="5"/>
  <c r="D85" i="5"/>
  <c r="O76" i="4" l="1"/>
  <c r="E41" i="5"/>
  <c r="C85" i="5" s="1"/>
  <c r="H99" i="5" s="1"/>
  <c r="E43" i="5"/>
  <c r="C87" i="5" s="1"/>
  <c r="H101" i="5" s="1"/>
  <c r="E42" i="5"/>
  <c r="C86" i="5" s="1"/>
  <c r="H100" i="5" s="1"/>
  <c r="E44" i="5"/>
  <c r="C88" i="5" s="1"/>
  <c r="H102" i="5" s="1"/>
  <c r="C84" i="5"/>
  <c r="H98" i="5" s="1"/>
  <c r="B85" i="5"/>
  <c r="B87" i="5"/>
  <c r="B88" i="5"/>
  <c r="B84" i="5"/>
  <c r="C98" i="5" s="1"/>
  <c r="O20" i="4"/>
  <c r="O69" i="4"/>
  <c r="O40" i="4"/>
  <c r="O31" i="4"/>
  <c r="E87" i="5"/>
  <c r="E86" i="5"/>
  <c r="E85" i="5"/>
  <c r="E84" i="5"/>
  <c r="E88" i="5"/>
  <c r="E100" i="5"/>
  <c r="E102" i="5" l="1"/>
  <c r="C102" i="5"/>
  <c r="E99" i="5"/>
  <c r="C99" i="5"/>
  <c r="E101" i="5"/>
  <c r="C101" i="5"/>
  <c r="C100" i="5"/>
  <c r="E98" i="5"/>
  <c r="H84" i="5"/>
  <c r="B98" i="5" s="1"/>
  <c r="H86" i="5"/>
  <c r="B100" i="5" s="1"/>
  <c r="O41" i="4"/>
  <c r="O77" i="4" s="1"/>
  <c r="H88" i="5"/>
  <c r="B102" i="5" s="1"/>
  <c r="H87" i="5"/>
  <c r="B101" i="5" s="1"/>
  <c r="H85" i="5"/>
  <c r="B99" i="5" s="1"/>
  <c r="D98" i="5" l="1"/>
  <c r="D100" i="5"/>
  <c r="D101" i="5"/>
  <c r="D99" i="5"/>
  <c r="D102" i="5"/>
</calcChain>
</file>

<file path=xl/sharedStrings.xml><?xml version="1.0" encoding="utf-8"?>
<sst xmlns="http://schemas.openxmlformats.org/spreadsheetml/2006/main" count="293" uniqueCount="243">
  <si>
    <t>Name der Einrichtung</t>
  </si>
  <si>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</si>
  <si>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</si>
  <si>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</si>
  <si>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</si>
  <si>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</si>
  <si>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</si>
  <si>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</si>
  <si>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</si>
  <si>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</si>
  <si>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Träger der Einrichtung/
Rechtsform</t>
  </si>
  <si>
    <t>Gesamt</t>
  </si>
  <si>
    <t>bis</t>
  </si>
  <si>
    <t>Einrichtung: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</si>
  <si>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</si>
  <si>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</si>
  <si>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</si>
  <si>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</si>
  <si>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</si>
  <si>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</si>
  <si>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</si>
  <si>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</si>
  <si>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</si>
  <si>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</si>
  <si>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</si>
  <si>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</si>
  <si>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</si>
  <si>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</si>
  <si>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</si>
  <si>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</si>
  <si>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</si>
  <si>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</si>
  <si>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3.5   Sonstiges (bitte erläutern)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</si>
  <si>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</si>
  <si>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</si>
  <si>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</si>
  <si>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</si>
  <si>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</si>
  <si>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</si>
  <si>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</si>
  <si>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</si>
  <si>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</si>
  <si>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</si>
  <si>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</si>
  <si>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</si>
  <si>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Summe Investitionsaufwand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</si>
  <si>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</si>
  <si>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</si>
  <si>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</si>
  <si>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</si>
  <si>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</si>
  <si>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</si>
  <si>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</si>
  <si>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</si>
  <si>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</si>
  <si>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</si>
  <si>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</si>
  <si>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</si>
  <si>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</si>
  <si>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4.5  Sonstiges Personal (bitte erläutern)</t>
  </si>
  <si>
    <t>Summe Übergreifende Fachdienste</t>
  </si>
  <si>
    <t>Summe Hauswirtschaft und Reinigung</t>
  </si>
  <si>
    <t>Summe Küchenpersonal</t>
  </si>
  <si>
    <t>Summe Technische Dienste</t>
  </si>
  <si>
    <t>Gesamtsumme</t>
  </si>
  <si>
    <t>gewichtete Btg</t>
  </si>
  <si>
    <t>Investitionen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</si>
  <si>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</si>
  <si>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</si>
  <si>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</si>
  <si>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</si>
  <si>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</si>
  <si>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</si>
  <si>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</si>
  <si>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</si>
  <si>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</si>
  <si>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</si>
  <si>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</si>
  <si>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</si>
  <si>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</si>
  <si>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</si>
  <si>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</si>
  <si>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</si>
  <si>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</si>
  <si>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</si>
  <si>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</si>
  <si>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</si>
  <si>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</si>
  <si>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</si>
  <si>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</si>
  <si>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</si>
  <si>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</si>
  <si>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</si>
  <si>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</si>
  <si>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</si>
  <si>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</si>
  <si>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</si>
  <si>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</si>
  <si>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</si>
  <si>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</si>
  <si>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</si>
  <si>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</si>
  <si>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</si>
  <si>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</si>
  <si>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</si>
  <si>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</si>
  <si>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</si>
  <si>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</si>
  <si>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</si>
  <si>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</si>
  <si>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</si>
  <si>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</si>
  <si>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</si>
  <si>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5.  Abzüge für einrichtungsfremde Leistungen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</si>
  <si>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</si>
  <si>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</si>
  <si>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</si>
  <si>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</si>
  <si>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</si>
  <si>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</si>
  <si>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</si>
  <si>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</si>
  <si>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</si>
  <si>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</si>
  <si>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</si>
  <si>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</si>
  <si>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</si>
  <si>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Antrag und Unterlagen zur Verhandlung von Entgelten nach dem SGBXII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</si>
  <si>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</si>
  <si>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</si>
  <si>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</si>
  <si>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</si>
  <si>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</si>
  <si>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</si>
  <si>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</si>
  <si>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</si>
  <si>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</si>
  <si>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</si>
  <si>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</si>
  <si>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r>
      <t>Ist-Belegung (</t>
    </r>
    <r>
      <rPr>
        <sz val="9"/>
        <rFont val="Arial"/>
        <family val="2"/>
      </rPr>
      <t>Durchschnitt der</t>
    </r>
  </si>
  <si>
    <t>letzten 12 Mon. vor Antr.Zeitpunkt)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</si>
  <si>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</si>
  <si>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</si>
  <si>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</si>
  <si>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</si>
  <si>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</si>
  <si>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</si>
  <si>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</si>
  <si>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</si>
  <si>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</si>
  <si>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</si>
  <si>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</si>
  <si>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</si>
  <si>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</si>
  <si>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</si>
  <si>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</si>
  <si>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</si>
  <si>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</si>
  <si>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10% G/M-P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</si>
  <si>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</si>
  <si>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</si>
  <si>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</si>
  <si>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</si>
  <si>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</si>
  <si>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</si>
  <si>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</si>
  <si>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</si>
  <si>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</si>
  <si>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</si>
  <si>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</si>
  <si>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</si>
  <si>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</si>
  <si>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</si>
  <si>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</si>
  <si>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</si>
  <si>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Nachtdienst</t>
  </si>
  <si>
    <t>ungew. MP/PuT</t>
  </si>
  <si>
    <t>EP/PuT</t>
  </si>
  <si>
    <t>IB/PuT</t>
  </si>
  <si>
    <t>9.  Ermittlung des Einrichtungsentgeltes (Gesamt/Person/Tag)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</si>
  <si>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</si>
  <si>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</si>
  <si>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</si>
  <si>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</si>
  <si>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</si>
  <si>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</si>
  <si>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</si>
  <si>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</si>
  <si>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</si>
  <si>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</si>
  <si>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10. Vergütung bei vorübergehender Abwesenheit bei vollstationärem Wohnen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</si>
  <si>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</si>
  <si>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</si>
  <si>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</si>
  <si>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</si>
  <si>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3.9   Praktikanten</t>
  </si>
  <si>
    <r>
      <t xml:space="preserve">Anlage 3 </t>
    </r>
    <r>
      <rPr>
        <b/>
        <sz val="11"/>
        <rFont val="Arial"/>
        <family val="2"/>
      </rPr>
      <t xml:space="preserve"> zum BremLRV SGB XII</t>
    </r>
  </si>
  <si>
    <t>1.4    Hauswirtschaft (Küche, Reinigung)</t>
  </si>
  <si>
    <t xml:space="preserve">Einr.Entgelt </t>
  </si>
  <si>
    <t>Nachtwachen</t>
  </si>
  <si>
    <t>2.8  Sonstiges (bitte erläutern)</t>
  </si>
  <si>
    <t>bitte nur grüne Felder ausfüllen und Formeln unverändert belassen</t>
  </si>
  <si>
    <t xml:space="preserve">n a c h r i c h t l i c h </t>
  </si>
  <si>
    <t>GP Abwesenheit</t>
  </si>
  <si>
    <t>MP Abwesenheit</t>
  </si>
  <si>
    <t>Antragseingang</t>
  </si>
  <si>
    <t>vom Kostenträger auszufüllen</t>
  </si>
  <si>
    <t>Einrichtungskennzeichen</t>
  </si>
  <si>
    <t>Kosten pro VZÄ</t>
  </si>
  <si>
    <t>Umrechnung</t>
  </si>
  <si>
    <t>1.6   Beiträge zur Berufgenossenschaft</t>
  </si>
  <si>
    <t>1.7   Fortbildung, Supervision</t>
  </si>
  <si>
    <t>1.8   Personalgemeinkosten (bitte erläutern)</t>
  </si>
  <si>
    <t>für stationäres Wohnen - geistig und mehrfach behinderte Menschen</t>
  </si>
  <si>
    <t>3.7   Ergotherapeuten</t>
  </si>
  <si>
    <t>3.10</t>
  </si>
  <si>
    <t>3.11</t>
  </si>
  <si>
    <t>4. Nachtdienste</t>
  </si>
  <si>
    <t>4.1   Rufbereitschaft</t>
  </si>
  <si>
    <t>4.1.1   Fachkräfte</t>
  </si>
  <si>
    <t>4.1.2   Hilfskräfte</t>
  </si>
  <si>
    <t>4.2   Nachtbereitschaft (Präsenz)</t>
  </si>
  <si>
    <t>4.2.1   Fachkräfte</t>
  </si>
  <si>
    <t>4.2.2   Hilfskräfte</t>
  </si>
  <si>
    <t>4.3   Nachtwache</t>
  </si>
  <si>
    <t>4.3.1   Fachkräfte</t>
  </si>
  <si>
    <t>4.3.2   Hilfskräfte</t>
  </si>
  <si>
    <t>5.  Übergreifende Fachdienste</t>
  </si>
  <si>
    <t>5.1  Psychologen, Diplompädagogen</t>
  </si>
  <si>
    <t>5.2  Sozial- und Heilpädagogen</t>
  </si>
  <si>
    <t>5.3  Sozialarbeiter</t>
  </si>
  <si>
    <t>5.4  Beschäftigungstherapeuten</t>
  </si>
  <si>
    <t>6.  Reinigung</t>
  </si>
  <si>
    <t>6.1   Fachkräfte</t>
  </si>
  <si>
    <t>6.2   Hilfskräfte</t>
  </si>
  <si>
    <t>7.  Küchenpersonal</t>
  </si>
  <si>
    <t>7.1  Fachkräfte</t>
  </si>
  <si>
    <t>7.2  Hilfskräfte</t>
  </si>
  <si>
    <t>8.  Technische Dienste</t>
  </si>
  <si>
    <t>8.1   Hausmeister</t>
  </si>
  <si>
    <t>8.2   Handwerker</t>
  </si>
  <si>
    <t>1.2   Erziehung, Betreuung, Pflege (Tagesdienst) incl. Leitg./Koord.</t>
  </si>
  <si>
    <t>Stand 23.02.2017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</si>
</sst>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/\ mmmm\ yyyy"/>
    <numFmt numFmtId="166" formatCode="#,##0.00\ &quot;€&quot;"/>
    <numFmt numFmtId="167" formatCode="#,##0.00\ &quot;DM&quot;"/>
    <numFmt numFmtId="168" formatCode="#,##0\ &quot;€&quot;"/>
    <numFmt numFmtId="169" formatCode="&quot;1 zu &quot;0.00"/>
    <numFmt numFmtId="170" formatCode="#,##0.00&quot; VK&quot;"/>
    <numFmt numFmtId="171" formatCode="#,##0.0"/>
    <numFmt numFmtId="172" formatCode="#,##0.00&quot; VK  *&quot;"/>
  </numFmts>
  <fonts count="31" x14ac:knownFonts="1">
    <font>
      <sz val="9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9"/>
      <color rgb="FF0000FF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3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4" fillId="0" borderId="0" xfId="0" applyFont="1" applyFill="1"/>
    <xf numFmtId="49" fontId="7" fillId="0" borderId="0" xfId="0" applyNumberFormat="1" applyFont="1" applyFill="1"/>
    <xf numFmtId="0" fontId="4" fillId="0" borderId="0" xfId="0" applyFont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0" xfId="0" applyFont="1" applyProtection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13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7" xfId="0" applyFont="1" applyBorder="1" applyProtection="1"/>
    <xf numFmtId="0" fontId="8" fillId="0" borderId="5" xfId="0" applyFont="1" applyBorder="1" applyProtection="1"/>
    <xf numFmtId="0" fontId="3" fillId="0" borderId="8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right"/>
    </xf>
    <xf numFmtId="3" fontId="8" fillId="0" borderId="9" xfId="0" applyNumberFormat="1" applyFont="1" applyFill="1" applyBorder="1" applyProtection="1"/>
    <xf numFmtId="0" fontId="8" fillId="0" borderId="1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3" fontId="8" fillId="0" borderId="12" xfId="0" applyNumberFormat="1" applyFont="1" applyFill="1" applyBorder="1" applyProtection="1"/>
    <xf numFmtId="167" fontId="8" fillId="0" borderId="12" xfId="0" applyNumberFormat="1" applyFont="1" applyFill="1" applyBorder="1" applyProtection="1"/>
    <xf numFmtId="3" fontId="8" fillId="0" borderId="13" xfId="0" applyNumberFormat="1" applyFont="1" applyFill="1" applyBorder="1" applyProtection="1"/>
    <xf numFmtId="0" fontId="8" fillId="0" borderId="14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167" fontId="8" fillId="0" borderId="14" xfId="0" applyNumberFormat="1" applyFont="1" applyFill="1" applyBorder="1" applyProtection="1"/>
    <xf numFmtId="0" fontId="8" fillId="0" borderId="15" xfId="0" applyFont="1" applyFill="1" applyBorder="1" applyProtection="1"/>
    <xf numFmtId="0" fontId="8" fillId="3" borderId="15" xfId="0" applyFont="1" applyFill="1" applyBorder="1" applyProtection="1">
      <protection locked="0"/>
    </xf>
    <xf numFmtId="0" fontId="8" fillId="0" borderId="14" xfId="0" applyFont="1" applyFill="1" applyBorder="1" applyProtection="1"/>
    <xf numFmtId="0" fontId="8" fillId="3" borderId="16" xfId="0" applyFont="1" applyFill="1" applyBorder="1" applyProtection="1">
      <protection locked="0"/>
    </xf>
    <xf numFmtId="0" fontId="8" fillId="0" borderId="7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8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7" xfId="0" applyFont="1" applyBorder="1" applyAlignment="1" applyProtection="1">
      <alignment horizontal="center"/>
    </xf>
    <xf numFmtId="0" fontId="0" fillId="0" borderId="0" xfId="0" applyNumberFormat="1" applyBorder="1"/>
    <xf numFmtId="0" fontId="7" fillId="0" borderId="0" xfId="0" applyFont="1" applyBorder="1" applyProtection="1"/>
    <xf numFmtId="4" fontId="12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5" fillId="0" borderId="8" xfId="0" applyFont="1" applyBorder="1" applyAlignment="1" applyProtection="1">
      <alignment horizontal="left"/>
    </xf>
    <xf numFmtId="0" fontId="9" fillId="0" borderId="18" xfId="0" applyFont="1" applyBorder="1" applyAlignment="1" applyProtection="1">
      <alignment horizontal="center"/>
    </xf>
    <xf numFmtId="0" fontId="11" fillId="0" borderId="2" xfId="0" applyFont="1" applyFill="1" applyBorder="1" applyProtection="1"/>
    <xf numFmtId="0" fontId="8" fillId="0" borderId="4" xfId="0" applyFont="1" applyBorder="1" applyProtection="1"/>
    <xf numFmtId="0" fontId="8" fillId="0" borderId="6" xfId="0" applyFont="1" applyBorder="1" applyProtection="1"/>
    <xf numFmtId="0" fontId="8" fillId="0" borderId="7" xfId="0" applyFont="1" applyBorder="1" applyAlignment="1" applyProtection="1">
      <alignment horizontal="left"/>
    </xf>
    <xf numFmtId="16" fontId="8" fillId="0" borderId="5" xfId="0" applyNumberFormat="1" applyFont="1" applyBorder="1" applyAlignment="1" applyProtection="1">
      <alignment horizontal="left"/>
    </xf>
    <xf numFmtId="166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8" fillId="0" borderId="0" xfId="0" applyFont="1"/>
    <xf numFmtId="7" fontId="8" fillId="3" borderId="13" xfId="0" applyNumberFormat="1" applyFont="1" applyFill="1" applyBorder="1" applyProtection="1">
      <protection locked="0"/>
    </xf>
    <xf numFmtId="0" fontId="8" fillId="3" borderId="23" xfId="0" applyFont="1" applyFill="1" applyBorder="1" applyProtection="1">
      <protection locked="0"/>
    </xf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10" fontId="0" fillId="0" borderId="0" xfId="3" applyNumberFormat="1" applyFont="1" applyFill="1" applyBorder="1"/>
    <xf numFmtId="0" fontId="0" fillId="0" borderId="24" xfId="0" applyBorder="1"/>
    <xf numFmtId="0" fontId="0" fillId="0" borderId="25" xfId="0" applyBorder="1"/>
    <xf numFmtId="10" fontId="0" fillId="0" borderId="3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6" fontId="0" fillId="0" borderId="0" xfId="0" applyNumberFormat="1"/>
    <xf numFmtId="169" fontId="0" fillId="0" borderId="3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2" borderId="0" xfId="0" applyFont="1" applyFill="1"/>
    <xf numFmtId="3" fontId="0" fillId="2" borderId="0" xfId="0" applyNumberFormat="1" applyFill="1"/>
    <xf numFmtId="3" fontId="0" fillId="2" borderId="0" xfId="0" applyNumberForma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13" fillId="3" borderId="3" xfId="0" applyNumberFormat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 vertical="center"/>
    </xf>
    <xf numFmtId="166" fontId="8" fillId="0" borderId="0" xfId="2" applyNumberFormat="1" applyFont="1" applyFill="1" applyBorder="1" applyProtection="1"/>
    <xf numFmtId="9" fontId="8" fillId="0" borderId="0" xfId="3" applyFont="1" applyBorder="1" applyAlignment="1" applyProtection="1">
      <alignment horizontal="center"/>
    </xf>
    <xf numFmtId="168" fontId="11" fillId="0" borderId="0" xfId="3" applyNumberFormat="1" applyFont="1" applyBorder="1" applyAlignment="1" applyProtection="1">
      <alignment horizontal="center"/>
    </xf>
    <xf numFmtId="44" fontId="0" fillId="0" borderId="0" xfId="4" applyFont="1" applyBorder="1"/>
    <xf numFmtId="0" fontId="3" fillId="0" borderId="10" xfId="0" applyFont="1" applyBorder="1" applyProtection="1"/>
    <xf numFmtId="0" fontId="2" fillId="0" borderId="0" xfId="0" applyFont="1" applyBorder="1" applyAlignment="1">
      <alignment horizontal="center"/>
    </xf>
    <xf numFmtId="9" fontId="8" fillId="0" borderId="10" xfId="3" applyFont="1" applyBorder="1" applyAlignment="1" applyProtection="1">
      <alignment horizontal="center"/>
    </xf>
    <xf numFmtId="9" fontId="8" fillId="0" borderId="8" xfId="3" applyFont="1" applyBorder="1" applyAlignment="1" applyProtection="1">
      <alignment horizontal="center"/>
    </xf>
    <xf numFmtId="9" fontId="8" fillId="0" borderId="26" xfId="3" applyFont="1" applyBorder="1" applyAlignment="1" applyProtection="1">
      <alignment horizontal="center"/>
    </xf>
    <xf numFmtId="9" fontId="8" fillId="0" borderId="27" xfId="3" applyFont="1" applyBorder="1" applyAlignment="1" applyProtection="1">
      <alignment horizontal="center"/>
    </xf>
    <xf numFmtId="0" fontId="15" fillId="0" borderId="28" xfId="0" applyFont="1" applyBorder="1" applyAlignment="1" applyProtection="1">
      <alignment horizontal="center" wrapText="1"/>
    </xf>
    <xf numFmtId="9" fontId="8" fillId="0" borderId="29" xfId="3" applyFont="1" applyBorder="1" applyAlignment="1" applyProtection="1">
      <alignment horizontal="center"/>
    </xf>
    <xf numFmtId="9" fontId="8" fillId="0" borderId="30" xfId="3" applyFont="1" applyBorder="1" applyAlignment="1" applyProtection="1">
      <alignment horizontal="center"/>
    </xf>
    <xf numFmtId="9" fontId="8" fillId="0" borderId="2" xfId="3" applyFont="1" applyBorder="1" applyAlignment="1" applyProtection="1">
      <alignment horizontal="center"/>
    </xf>
    <xf numFmtId="9" fontId="8" fillId="0" borderId="6" xfId="3" applyFont="1" applyBorder="1" applyAlignment="1" applyProtection="1">
      <alignment horizontal="center"/>
    </xf>
    <xf numFmtId="9" fontId="8" fillId="0" borderId="30" xfId="3" applyFont="1" applyFill="1" applyBorder="1" applyAlignment="1" applyProtection="1">
      <alignment horizontal="center"/>
    </xf>
    <xf numFmtId="168" fontId="11" fillId="0" borderId="31" xfId="3" applyNumberFormat="1" applyFont="1" applyBorder="1" applyAlignment="1" applyProtection="1">
      <alignment horizontal="center"/>
    </xf>
    <xf numFmtId="9" fontId="8" fillId="0" borderId="27" xfId="3" applyFont="1" applyFill="1" applyBorder="1" applyAlignment="1" applyProtection="1">
      <alignment horizontal="center"/>
    </xf>
    <xf numFmtId="9" fontId="8" fillId="0" borderId="32" xfId="3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 wrapText="1"/>
    </xf>
    <xf numFmtId="0" fontId="9" fillId="0" borderId="34" xfId="0" applyFont="1" applyBorder="1" applyAlignment="1" applyProtection="1">
      <alignment horizontal="center" wrapText="1"/>
    </xf>
    <xf numFmtId="0" fontId="15" fillId="0" borderId="15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15" fillId="0" borderId="35" xfId="0" applyFont="1" applyBorder="1" applyAlignment="1" applyProtection="1">
      <alignment horizontal="center" wrapText="1"/>
    </xf>
    <xf numFmtId="168" fontId="11" fillId="0" borderId="16" xfId="3" applyNumberFormat="1" applyFont="1" applyBorder="1" applyAlignment="1" applyProtection="1">
      <alignment horizontal="center"/>
    </xf>
    <xf numFmtId="168" fontId="11" fillId="0" borderId="19" xfId="3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/>
    </xf>
    <xf numFmtId="49" fontId="4" fillId="0" borderId="0" xfId="0" applyNumberFormat="1" applyFont="1" applyAlignment="1">
      <alignment horizontal="left"/>
    </xf>
    <xf numFmtId="165" fontId="0" fillId="3" borderId="3" xfId="0" applyNumberFormat="1" applyFill="1" applyBorder="1" applyAlignment="1">
      <alignment horizontal="center"/>
    </xf>
    <xf numFmtId="0" fontId="21" fillId="0" borderId="0" xfId="0" applyFont="1"/>
    <xf numFmtId="0" fontId="5" fillId="0" borderId="0" xfId="0" applyFont="1"/>
    <xf numFmtId="0" fontId="4" fillId="0" borderId="0" xfId="0" applyFont="1" applyBorder="1"/>
    <xf numFmtId="3" fontId="0" fillId="2" borderId="3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2" fontId="4" fillId="0" borderId="0" xfId="0" applyNumberFormat="1" applyFont="1" applyBorder="1" applyAlignment="1">
      <alignment horizontal="center"/>
    </xf>
    <xf numFmtId="172" fontId="8" fillId="0" borderId="0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169" fontId="0" fillId="0" borderId="0" xfId="0" applyNumberFormat="1" applyFill="1" applyBorder="1" applyAlignment="1">
      <alignment horizontal="right"/>
    </xf>
    <xf numFmtId="0" fontId="5" fillId="0" borderId="0" xfId="0" applyFont="1" applyFill="1"/>
    <xf numFmtId="169" fontId="4" fillId="0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left"/>
    </xf>
    <xf numFmtId="4" fontId="11" fillId="0" borderId="36" xfId="3" applyNumberFormat="1" applyFont="1" applyBorder="1" applyAlignment="1" applyProtection="1">
      <alignment horizontal="right"/>
    </xf>
    <xf numFmtId="4" fontId="11" fillId="0" borderId="37" xfId="3" applyNumberFormat="1" applyFont="1" applyBorder="1" applyAlignment="1" applyProtection="1">
      <alignment horizontal="right"/>
    </xf>
    <xf numFmtId="4" fontId="11" fillId="0" borderId="31" xfId="3" applyNumberFormat="1" applyFont="1" applyBorder="1" applyAlignment="1" applyProtection="1">
      <alignment horizontal="right"/>
    </xf>
    <xf numFmtId="4" fontId="11" fillId="0" borderId="38" xfId="3" applyNumberFormat="1" applyFont="1" applyBorder="1" applyAlignment="1" applyProtection="1">
      <alignment horizontal="right"/>
    </xf>
    <xf numFmtId="4" fontId="0" fillId="0" borderId="0" xfId="0" applyNumberFormat="1"/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4" fontId="11" fillId="0" borderId="2" xfId="3" applyNumberFormat="1" applyFont="1" applyBorder="1" applyAlignment="1" applyProtection="1">
      <alignment horizontal="center"/>
    </xf>
    <xf numFmtId="4" fontId="8" fillId="0" borderId="26" xfId="3" applyNumberFormat="1" applyFont="1" applyBorder="1" applyAlignment="1" applyProtection="1">
      <alignment horizontal="right"/>
    </xf>
    <xf numFmtId="4" fontId="8" fillId="0" borderId="2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8" xfId="3" applyNumberFormat="1" applyFont="1" applyBorder="1" applyAlignment="1" applyProtection="1">
      <alignment horizontal="right"/>
    </xf>
    <xf numFmtId="4" fontId="8" fillId="0" borderId="36" xfId="3" applyNumberFormat="1" applyFont="1" applyFill="1" applyBorder="1" applyAlignment="1" applyProtection="1">
      <alignment horizontal="right"/>
    </xf>
    <xf numFmtId="4" fontId="8" fillId="0" borderId="27" xfId="3" applyNumberFormat="1" applyFont="1" applyFill="1" applyBorder="1" applyAlignment="1" applyProtection="1">
      <alignment horizontal="right"/>
    </xf>
    <xf numFmtId="4" fontId="8" fillId="0" borderId="5" xfId="3" applyNumberFormat="1" applyFont="1" applyBorder="1" applyAlignment="1" applyProtection="1">
      <alignment horizontal="right"/>
    </xf>
    <xf numFmtId="4" fontId="11" fillId="0" borderId="17" xfId="3" applyNumberFormat="1" applyFont="1" applyBorder="1" applyAlignment="1" applyProtection="1">
      <alignment horizontal="right"/>
    </xf>
    <xf numFmtId="4" fontId="11" fillId="0" borderId="9" xfId="3" applyNumberFormat="1" applyFont="1" applyBorder="1" applyAlignment="1" applyProtection="1">
      <alignment horizontal="right"/>
    </xf>
    <xf numFmtId="4" fontId="11" fillId="0" borderId="40" xfId="3" applyNumberFormat="1" applyFont="1" applyBorder="1" applyAlignment="1" applyProtection="1">
      <alignment horizontal="right"/>
    </xf>
    <xf numFmtId="4" fontId="11" fillId="0" borderId="29" xfId="3" applyNumberFormat="1" applyFont="1" applyBorder="1" applyAlignment="1" applyProtection="1">
      <alignment horizontal="right"/>
    </xf>
    <xf numFmtId="4" fontId="11" fillId="0" borderId="16" xfId="3" applyNumberFormat="1" applyFont="1" applyBorder="1" applyAlignment="1" applyProtection="1">
      <alignment horizontal="right"/>
    </xf>
    <xf numFmtId="4" fontId="11" fillId="0" borderId="30" xfId="3" applyNumberFormat="1" applyFont="1" applyBorder="1" applyAlignment="1" applyProtection="1">
      <alignment horizontal="right"/>
    </xf>
    <xf numFmtId="4" fontId="11" fillId="0" borderId="41" xfId="3" applyNumberFormat="1" applyFont="1" applyBorder="1" applyAlignment="1" applyProtection="1">
      <alignment horizontal="right"/>
    </xf>
    <xf numFmtId="4" fontId="11" fillId="0" borderId="14" xfId="3" applyNumberFormat="1" applyFont="1" applyBorder="1" applyAlignment="1" applyProtection="1">
      <alignment horizontal="right"/>
    </xf>
    <xf numFmtId="4" fontId="11" fillId="0" borderId="11" xfId="3" applyNumberFormat="1" applyFont="1" applyBorder="1" applyAlignment="1" applyProtection="1">
      <alignment horizontal="right"/>
    </xf>
    <xf numFmtId="4" fontId="11" fillId="0" borderId="6" xfId="3" applyNumberFormat="1" applyFont="1" applyBorder="1" applyAlignment="1" applyProtection="1">
      <alignment horizontal="right"/>
    </xf>
    <xf numFmtId="4" fontId="11" fillId="0" borderId="19" xfId="3" applyNumberFormat="1" applyFont="1" applyBorder="1" applyAlignment="1" applyProtection="1">
      <alignment horizontal="right"/>
    </xf>
    <xf numFmtId="4" fontId="11" fillId="0" borderId="2" xfId="3" applyNumberFormat="1" applyFont="1" applyBorder="1" applyAlignment="1" applyProtection="1">
      <alignment horizontal="right"/>
    </xf>
    <xf numFmtId="4" fontId="8" fillId="0" borderId="16" xfId="3" applyNumberFormat="1" applyFont="1" applyFill="1" applyBorder="1" applyAlignment="1" applyProtection="1">
      <alignment horizontal="right"/>
    </xf>
    <xf numFmtId="4" fontId="8" fillId="0" borderId="30" xfId="3" applyNumberFormat="1" applyFont="1" applyFill="1" applyBorder="1" applyAlignment="1" applyProtection="1">
      <alignment horizontal="right"/>
    </xf>
    <xf numFmtId="4" fontId="11" fillId="0" borderId="42" xfId="3" applyNumberFormat="1" applyFont="1" applyBorder="1" applyAlignment="1" applyProtection="1">
      <alignment horizontal="right"/>
    </xf>
    <xf numFmtId="4" fontId="11" fillId="0" borderId="43" xfId="3" applyNumberFormat="1" applyFont="1" applyBorder="1" applyAlignment="1" applyProtection="1">
      <alignment horizontal="right"/>
    </xf>
    <xf numFmtId="4" fontId="11" fillId="0" borderId="4" xfId="3" applyNumberFormat="1" applyFont="1" applyBorder="1" applyAlignment="1" applyProtection="1">
      <alignment horizontal="right"/>
    </xf>
    <xf numFmtId="4" fontId="10" fillId="0" borderId="44" xfId="2" applyNumberFormat="1" applyFont="1" applyFill="1" applyBorder="1" applyAlignment="1" applyProtection="1">
      <alignment horizontal="right"/>
    </xf>
    <xf numFmtId="4" fontId="10" fillId="0" borderId="45" xfId="2" applyNumberFormat="1" applyFont="1" applyFill="1" applyBorder="1" applyAlignment="1" applyProtection="1">
      <alignment horizontal="right"/>
    </xf>
    <xf numFmtId="4" fontId="10" fillId="3" borderId="45" xfId="2" applyNumberFormat="1" applyFont="1" applyFill="1" applyBorder="1" applyAlignment="1" applyProtection="1">
      <alignment horizontal="right"/>
      <protection locked="0"/>
    </xf>
    <xf numFmtId="4" fontId="10" fillId="0" borderId="18" xfId="2" applyNumberFormat="1" applyFont="1" applyFill="1" applyBorder="1" applyAlignment="1" applyProtection="1">
      <alignment horizontal="right"/>
    </xf>
    <xf numFmtId="4" fontId="10" fillId="3" borderId="44" xfId="2" applyNumberFormat="1" applyFont="1" applyFill="1" applyBorder="1" applyAlignment="1" applyProtection="1">
      <alignment horizontal="right"/>
      <protection locked="0"/>
    </xf>
    <xf numFmtId="4" fontId="10" fillId="3" borderId="46" xfId="2" applyNumberFormat="1" applyFont="1" applyFill="1" applyBorder="1" applyAlignment="1" applyProtection="1">
      <alignment horizontal="right"/>
      <protection locked="0"/>
    </xf>
    <xf numFmtId="4" fontId="10" fillId="3" borderId="47" xfId="2" applyNumberFormat="1" applyFont="1" applyFill="1" applyBorder="1" applyAlignment="1" applyProtection="1">
      <alignment horizontal="right"/>
      <protection locked="0"/>
    </xf>
    <xf numFmtId="4" fontId="8" fillId="0" borderId="45" xfId="2" applyNumberFormat="1" applyFont="1" applyFill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4" fillId="0" borderId="24" xfId="0" applyFont="1" applyBorder="1" applyAlignment="1">
      <alignment horizontal="left"/>
    </xf>
    <xf numFmtId="171" fontId="4" fillId="0" borderId="3" xfId="0" applyNumberFormat="1" applyFont="1" applyBorder="1" applyAlignment="1">
      <alignment horizontal="center"/>
    </xf>
    <xf numFmtId="171" fontId="4" fillId="0" borderId="25" xfId="0" applyNumberFormat="1" applyFont="1" applyBorder="1" applyAlignment="1">
      <alignment horizontal="right"/>
    </xf>
    <xf numFmtId="168" fontId="22" fillId="0" borderId="16" xfId="3" applyNumberFormat="1" applyFont="1" applyBorder="1" applyAlignment="1" applyProtection="1">
      <alignment horizontal="center"/>
    </xf>
    <xf numFmtId="4" fontId="8" fillId="0" borderId="29" xfId="3" applyNumberFormat="1" applyFont="1" applyBorder="1" applyAlignment="1" applyProtection="1">
      <alignment horizontal="right"/>
    </xf>
    <xf numFmtId="4" fontId="8" fillId="0" borderId="30" xfId="3" applyNumberFormat="1" applyFont="1" applyBorder="1" applyAlignment="1" applyProtection="1">
      <alignment horizontal="right"/>
    </xf>
    <xf numFmtId="4" fontId="11" fillId="0" borderId="49" xfId="3" applyNumberFormat="1" applyFont="1" applyBorder="1" applyAlignment="1" applyProtection="1">
      <alignment horizontal="right"/>
    </xf>
    <xf numFmtId="4" fontId="8" fillId="0" borderId="6" xfId="3" applyNumberFormat="1" applyFont="1" applyBorder="1" applyAlignment="1" applyProtection="1">
      <alignment horizontal="right"/>
    </xf>
    <xf numFmtId="4" fontId="11" fillId="0" borderId="50" xfId="3" applyNumberFormat="1" applyFont="1" applyBorder="1" applyAlignment="1" applyProtection="1">
      <alignment horizontal="right"/>
    </xf>
    <xf numFmtId="4" fontId="16" fillId="3" borderId="45" xfId="2" applyNumberFormat="1" applyFont="1" applyFill="1" applyBorder="1" applyAlignment="1" applyProtection="1">
      <alignment horizontal="right"/>
      <protection locked="0"/>
    </xf>
    <xf numFmtId="4" fontId="16" fillId="3" borderId="46" xfId="2" applyNumberFormat="1" applyFont="1" applyFill="1" applyBorder="1" applyAlignment="1" applyProtection="1">
      <alignment horizontal="right"/>
      <protection locked="0"/>
    </xf>
    <xf numFmtId="1" fontId="8" fillId="0" borderId="0" xfId="3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Border="1" applyAlignment="1">
      <alignment horizontal="center"/>
    </xf>
    <xf numFmtId="166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4" applyFont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0" fontId="7" fillId="0" borderId="55" xfId="0" applyFont="1" applyBorder="1" applyAlignment="1">
      <alignment horizontal="left"/>
    </xf>
    <xf numFmtId="0" fontId="23" fillId="0" borderId="0" xfId="0" applyFont="1" applyBorder="1"/>
    <xf numFmtId="0" fontId="17" fillId="0" borderId="0" xfId="0" applyFont="1" applyFill="1"/>
    <xf numFmtId="169" fontId="4" fillId="4" borderId="3" xfId="0" applyNumberFormat="1" applyFont="1" applyFill="1" applyBorder="1" applyAlignment="1">
      <alignment horizontal="center"/>
    </xf>
    <xf numFmtId="3" fontId="0" fillId="3" borderId="3" xfId="0" applyNumberForma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71" fontId="0" fillId="3" borderId="3" xfId="0" applyNumberFormat="1" applyFill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2" fontId="8" fillId="3" borderId="19" xfId="0" applyNumberFormat="1" applyFont="1" applyFill="1" applyBorder="1" applyProtection="1">
      <protection locked="0"/>
    </xf>
    <xf numFmtId="7" fontId="8" fillId="3" borderId="20" xfId="0" applyNumberFormat="1" applyFont="1" applyFill="1" applyBorder="1" applyProtection="1">
      <protection locked="0"/>
    </xf>
    <xf numFmtId="2" fontId="8" fillId="3" borderId="8" xfId="0" applyNumberFormat="1" applyFont="1" applyFill="1" applyBorder="1" applyProtection="1"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0" xfId="0" applyFont="1" applyBorder="1" applyAlignment="1" applyProtection="1">
      <alignment horizontal="left"/>
      <protection locked="0"/>
    </xf>
    <xf numFmtId="9" fontId="8" fillId="0" borderId="5" xfId="3" applyFont="1" applyBorder="1" applyAlignment="1" applyProtection="1">
      <alignment horizontal="center"/>
    </xf>
    <xf numFmtId="168" fontId="11" fillId="0" borderId="14" xfId="3" applyNumberFormat="1" applyFont="1" applyBorder="1" applyAlignment="1" applyProtection="1">
      <alignment horizontal="center"/>
    </xf>
    <xf numFmtId="4" fontId="11" fillId="0" borderId="0" xfId="3" applyNumberFormat="1" applyFont="1" applyBorder="1" applyAlignment="1" applyProtection="1">
      <alignment horizontal="right"/>
    </xf>
    <xf numFmtId="4" fontId="11" fillId="0" borderId="60" xfId="3" applyNumberFormat="1" applyFont="1" applyBorder="1" applyAlignment="1" applyProtection="1">
      <alignment horizontal="right"/>
    </xf>
    <xf numFmtId="0" fontId="6" fillId="2" borderId="0" xfId="0" applyFont="1" applyFill="1"/>
    <xf numFmtId="49" fontId="0" fillId="0" borderId="1" xfId="0" applyNumberFormat="1" applyBorder="1"/>
    <xf numFmtId="0" fontId="7" fillId="0" borderId="56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5" borderId="3" xfId="0" applyNumberFormat="1" applyFill="1" applyBorder="1"/>
    <xf numFmtId="9" fontId="8" fillId="0" borderId="65" xfId="3" applyFont="1" applyBorder="1" applyAlignment="1" applyProtection="1">
      <alignment horizontal="center"/>
    </xf>
    <xf numFmtId="168" fontId="11" fillId="0" borderId="51" xfId="3" applyNumberFormat="1" applyFont="1" applyBorder="1" applyAlignment="1" applyProtection="1">
      <alignment horizontal="center"/>
    </xf>
    <xf numFmtId="4" fontId="11" fillId="0" borderId="66" xfId="3" applyNumberFormat="1" applyFont="1" applyBorder="1" applyAlignment="1" applyProtection="1">
      <alignment horizontal="right"/>
    </xf>
    <xf numFmtId="9" fontId="8" fillId="0" borderId="51" xfId="3" applyFont="1" applyBorder="1" applyAlignment="1" applyProtection="1">
      <alignment horizontal="center"/>
    </xf>
    <xf numFmtId="166" fontId="0" fillId="0" borderId="0" xfId="0" applyNumberFormat="1" applyAlignment="1">
      <alignment horizontal="left"/>
    </xf>
    <xf numFmtId="166" fontId="13" fillId="0" borderId="0" xfId="0" applyNumberFormat="1" applyFont="1" applyBorder="1" applyAlignment="1" applyProtection="1">
      <alignment horizontal="center"/>
    </xf>
    <xf numFmtId="0" fontId="4" fillId="0" borderId="18" xfId="0" applyFont="1" applyBorder="1" applyAlignment="1">
      <alignment horizontal="center"/>
    </xf>
    <xf numFmtId="44" fontId="8" fillId="6" borderId="20" xfId="4" applyFont="1" applyFill="1" applyBorder="1" applyProtection="1">
      <protection locked="0"/>
    </xf>
    <xf numFmtId="44" fontId="8" fillId="6" borderId="62" xfId="4" applyFont="1" applyFill="1" applyBorder="1" applyProtection="1">
      <protection locked="0"/>
    </xf>
    <xf numFmtId="0" fontId="8" fillId="0" borderId="5" xfId="0" applyFont="1" applyFill="1" applyBorder="1" applyProtection="1"/>
    <xf numFmtId="0" fontId="8" fillId="3" borderId="25" xfId="0" applyFont="1" applyFill="1" applyBorder="1" applyProtection="1">
      <protection locked="0"/>
    </xf>
    <xf numFmtId="2" fontId="8" fillId="3" borderId="25" xfId="0" applyNumberFormat="1" applyFont="1" applyFill="1" applyBorder="1" applyProtection="1">
      <protection locked="0"/>
    </xf>
    <xf numFmtId="44" fontId="8" fillId="6" borderId="63" xfId="4" applyFont="1" applyFill="1" applyBorder="1" applyProtection="1">
      <protection locked="0"/>
    </xf>
    <xf numFmtId="3" fontId="8" fillId="0" borderId="24" xfId="0" applyNumberFormat="1" applyFont="1" applyFill="1" applyBorder="1" applyProtection="1"/>
    <xf numFmtId="0" fontId="8" fillId="7" borderId="15" xfId="0" applyFont="1" applyFill="1" applyBorder="1" applyProtection="1">
      <protection locked="0"/>
    </xf>
    <xf numFmtId="7" fontId="8" fillId="7" borderId="24" xfId="0" applyNumberFormat="1" applyFont="1" applyFill="1" applyBorder="1" applyProtection="1">
      <protection locked="0"/>
    </xf>
    <xf numFmtId="0" fontId="8" fillId="0" borderId="5" xfId="0" applyFont="1" applyBorder="1" applyAlignment="1" applyProtection="1">
      <alignment horizontal="left" indent="4"/>
    </xf>
    <xf numFmtId="7" fontId="8" fillId="3" borderId="24" xfId="0" applyNumberFormat="1" applyFont="1" applyFill="1" applyBorder="1" applyProtection="1">
      <protection locked="0"/>
    </xf>
    <xf numFmtId="44" fontId="8" fillId="0" borderId="62" xfId="4" applyFont="1" applyFill="1" applyBorder="1" applyProtection="1">
      <protection locked="0"/>
    </xf>
    <xf numFmtId="7" fontId="8" fillId="3" borderId="13" xfId="4" applyNumberFormat="1" applyFont="1" applyFill="1" applyBorder="1" applyProtection="1"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7" fontId="8" fillId="3" borderId="22" xfId="4" applyNumberFormat="1" applyFont="1" applyFill="1" applyBorder="1" applyProtection="1">
      <protection locked="0"/>
    </xf>
    <xf numFmtId="44" fontId="8" fillId="6" borderId="64" xfId="4" applyFont="1" applyFill="1" applyBorder="1" applyProtection="1">
      <protection locked="0"/>
    </xf>
    <xf numFmtId="0" fontId="8" fillId="0" borderId="16" xfId="0" applyFont="1" applyFill="1" applyBorder="1" applyProtection="1"/>
    <xf numFmtId="44" fontId="8" fillId="0" borderId="21" xfId="4" applyFont="1" applyFill="1" applyBorder="1" applyProtection="1"/>
    <xf numFmtId="166" fontId="8" fillId="0" borderId="61" xfId="0" applyNumberFormat="1" applyFont="1" applyFill="1" applyBorder="1" applyProtection="1">
      <protection locked="0"/>
    </xf>
    <xf numFmtId="7" fontId="8" fillId="3" borderId="21" xfId="4" applyNumberFormat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9" fontId="8" fillId="0" borderId="41" xfId="3" applyFont="1" applyBorder="1" applyAlignment="1" applyProtection="1">
      <alignment horizontal="center"/>
    </xf>
    <xf numFmtId="9" fontId="8" fillId="0" borderId="68" xfId="3" applyFont="1" applyBorder="1" applyAlignment="1" applyProtection="1">
      <alignment horizontal="center"/>
    </xf>
    <xf numFmtId="4" fontId="10" fillId="0" borderId="54" xfId="2" applyNumberFormat="1" applyFont="1" applyFill="1" applyBorder="1" applyAlignment="1" applyProtection="1">
      <alignment horizontal="right"/>
      <protection locked="0"/>
    </xf>
    <xf numFmtId="4" fontId="10" fillId="0" borderId="59" xfId="2" applyNumberFormat="1" applyFont="1" applyFill="1" applyBorder="1" applyAlignment="1" applyProtection="1">
      <alignment horizontal="right"/>
    </xf>
    <xf numFmtId="4" fontId="10" fillId="0" borderId="47" xfId="2" applyNumberFormat="1" applyFont="1" applyFill="1" applyBorder="1" applyAlignment="1" applyProtection="1">
      <alignment horizontal="right"/>
    </xf>
    <xf numFmtId="4" fontId="10" fillId="0" borderId="48" xfId="2" applyNumberFormat="1" applyFont="1" applyFill="1" applyBorder="1" applyAlignment="1" applyProtection="1">
      <alignment horizontal="right"/>
    </xf>
    <xf numFmtId="4" fontId="8" fillId="0" borderId="7" xfId="3" applyNumberFormat="1" applyFont="1" applyBorder="1" applyAlignment="1" applyProtection="1">
      <alignment horizontal="right"/>
    </xf>
    <xf numFmtId="4" fontId="8" fillId="0" borderId="4" xfId="3" applyNumberFormat="1" applyFont="1" applyBorder="1" applyAlignment="1" applyProtection="1">
      <alignment horizontal="right"/>
    </xf>
    <xf numFmtId="4" fontId="8" fillId="0" borderId="39" xfId="4" applyNumberFormat="1" applyFont="1" applyBorder="1"/>
    <xf numFmtId="4" fontId="8" fillId="0" borderId="18" xfId="4" applyNumberFormat="1" applyFont="1" applyBorder="1"/>
    <xf numFmtId="0" fontId="4" fillId="0" borderId="2" xfId="0" applyFont="1" applyBorder="1" applyProtection="1"/>
    <xf numFmtId="0" fontId="0" fillId="0" borderId="3" xfId="0" applyNumberFormat="1" applyFill="1" applyBorder="1" applyAlignment="1" applyProtection="1">
      <alignment horizontal="center"/>
      <protection locked="0"/>
    </xf>
    <xf numFmtId="166" fontId="8" fillId="0" borderId="18" xfId="0" applyNumberFormat="1" applyFont="1" applyFill="1" applyBorder="1"/>
    <xf numFmtId="166" fontId="8" fillId="0" borderId="61" xfId="0" applyNumberFormat="1" applyFont="1" applyFill="1" applyBorder="1"/>
    <xf numFmtId="0" fontId="8" fillId="0" borderId="62" xfId="0" applyFont="1" applyBorder="1"/>
    <xf numFmtId="2" fontId="3" fillId="0" borderId="19" xfId="0" applyNumberFormat="1" applyFont="1" applyFill="1" applyBorder="1" applyProtection="1"/>
    <xf numFmtId="7" fontId="3" fillId="0" borderId="8" xfId="0" applyNumberFormat="1" applyFont="1" applyFill="1" applyBorder="1" applyProtection="1"/>
    <xf numFmtId="7" fontId="3" fillId="0" borderId="18" xfId="4" applyNumberFormat="1" applyFont="1" applyFill="1" applyBorder="1" applyProtection="1"/>
    <xf numFmtId="166" fontId="3" fillId="0" borderId="48" xfId="0" applyNumberFormat="1" applyFont="1" applyFill="1" applyBorder="1"/>
    <xf numFmtId="4" fontId="3" fillId="0" borderId="8" xfId="0" applyNumberFormat="1" applyFont="1" applyFill="1" applyBorder="1" applyProtection="1"/>
    <xf numFmtId="166" fontId="3" fillId="0" borderId="18" xfId="0" applyNumberFormat="1" applyFont="1" applyFill="1" applyBorder="1"/>
    <xf numFmtId="2" fontId="3" fillId="0" borderId="8" xfId="0" applyNumberFormat="1" applyFont="1" applyFill="1" applyBorder="1" applyProtection="1"/>
    <xf numFmtId="0" fontId="3" fillId="0" borderId="20" xfId="0" applyFont="1" applyBorder="1" applyAlignment="1" applyProtection="1">
      <alignment horizontal="left"/>
    </xf>
    <xf numFmtId="0" fontId="8" fillId="0" borderId="12" xfId="0" applyFont="1" applyBorder="1" applyProtection="1"/>
    <xf numFmtId="0" fontId="8" fillId="0" borderId="12" xfId="0" applyFont="1" applyBorder="1" applyAlignment="1" applyProtection="1">
      <alignment horizontal="left"/>
    </xf>
    <xf numFmtId="0" fontId="8" fillId="0" borderId="12" xfId="0" applyFont="1" applyFill="1" applyBorder="1" applyProtection="1"/>
    <xf numFmtId="49" fontId="8" fillId="3" borderId="69" xfId="0" applyNumberFormat="1" applyFont="1" applyFill="1" applyBorder="1" applyAlignment="1" applyProtection="1">
      <alignment horizontal="left"/>
      <protection locked="0"/>
    </xf>
    <xf numFmtId="0" fontId="8" fillId="3" borderId="70" xfId="0" applyFont="1" applyFill="1" applyBorder="1" applyProtection="1">
      <protection locked="0"/>
    </xf>
    <xf numFmtId="49" fontId="8" fillId="3" borderId="33" xfId="0" applyNumberFormat="1" applyFont="1" applyFill="1" applyBorder="1" applyAlignment="1" applyProtection="1">
      <alignment horizontal="left"/>
      <protection locked="0"/>
    </xf>
    <xf numFmtId="0" fontId="8" fillId="3" borderId="71" xfId="0" applyFont="1" applyFill="1" applyBorder="1" applyAlignment="1" applyProtection="1">
      <alignment horizontal="left"/>
      <protection locked="0"/>
    </xf>
    <xf numFmtId="7" fontId="8" fillId="3" borderId="67" xfId="0" applyNumberFormat="1" applyFont="1" applyFill="1" applyBorder="1" applyProtection="1">
      <protection locked="0"/>
    </xf>
    <xf numFmtId="0" fontId="3" fillId="0" borderId="12" xfId="0" applyFont="1" applyBorder="1" applyAlignment="1" applyProtection="1">
      <alignment horizontal="left"/>
    </xf>
    <xf numFmtId="0" fontId="8" fillId="0" borderId="72" xfId="0" applyFont="1" applyFill="1" applyBorder="1" applyProtection="1"/>
    <xf numFmtId="3" fontId="8" fillId="0" borderId="73" xfId="0" applyNumberFormat="1" applyFont="1" applyFill="1" applyBorder="1" applyProtection="1"/>
    <xf numFmtId="166" fontId="8" fillId="0" borderId="74" xfId="0" applyNumberFormat="1" applyFont="1" applyFill="1" applyBorder="1"/>
    <xf numFmtId="167" fontId="8" fillId="0" borderId="19" xfId="0" applyNumberFormat="1" applyFont="1" applyFill="1" applyBorder="1" applyProtection="1"/>
    <xf numFmtId="167" fontId="8" fillId="0" borderId="31" xfId="0" applyNumberFormat="1" applyFont="1" applyFill="1" applyBorder="1" applyProtection="1"/>
    <xf numFmtId="0" fontId="8" fillId="0" borderId="48" xfId="0" applyFont="1" applyBorder="1"/>
    <xf numFmtId="0" fontId="8" fillId="0" borderId="54" xfId="0" applyFont="1" applyBorder="1" applyAlignment="1">
      <alignment horizontal="center"/>
    </xf>
    <xf numFmtId="0" fontId="8" fillId="9" borderId="10" xfId="0" applyFont="1" applyFill="1" applyBorder="1" applyAlignment="1" applyProtection="1">
      <alignment horizontal="left"/>
    </xf>
    <xf numFmtId="0" fontId="8" fillId="9" borderId="6" xfId="0" applyFont="1" applyFill="1" applyBorder="1" applyProtection="1"/>
    <xf numFmtId="16" fontId="8" fillId="9" borderId="5" xfId="0" applyNumberFormat="1" applyFont="1" applyFill="1" applyBorder="1" applyAlignment="1" applyProtection="1">
      <alignment horizontal="left"/>
    </xf>
    <xf numFmtId="0" fontId="8" fillId="9" borderId="0" xfId="0" applyFont="1" applyFill="1" applyBorder="1" applyAlignment="1" applyProtection="1">
      <alignment horizontal="left"/>
    </xf>
    <xf numFmtId="0" fontId="8" fillId="9" borderId="0" xfId="0" applyFont="1" applyFill="1" applyBorder="1" applyProtection="1"/>
    <xf numFmtId="0" fontId="11" fillId="9" borderId="0" xfId="0" applyFont="1" applyFill="1" applyBorder="1" applyProtection="1"/>
    <xf numFmtId="16" fontId="8" fillId="9" borderId="10" xfId="0" applyNumberFormat="1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11" fillId="9" borderId="6" xfId="0" applyFont="1" applyFill="1" applyBorder="1" applyProtection="1"/>
    <xf numFmtId="0" fontId="8" fillId="0" borderId="51" xfId="0" applyFont="1" applyBorder="1"/>
    <xf numFmtId="0" fontId="3" fillId="0" borderId="2" xfId="0" applyFont="1" applyBorder="1" applyProtection="1"/>
    <xf numFmtId="4" fontId="8" fillId="0" borderId="39" xfId="4" applyNumberFormat="1" applyFont="1" applyBorder="1" applyAlignment="1">
      <alignment horizontal="right"/>
    </xf>
    <xf numFmtId="4" fontId="8" fillId="0" borderId="48" xfId="4" applyNumberFormat="1" applyFont="1" applyBorder="1" applyAlignment="1">
      <alignment horizontal="right"/>
    </xf>
    <xf numFmtId="4" fontId="8" fillId="0" borderId="54" xfId="4" applyNumberFormat="1" applyFont="1" applyBorder="1" applyAlignment="1">
      <alignment horizontal="right"/>
    </xf>
    <xf numFmtId="4" fontId="25" fillId="0" borderId="37" xfId="3" applyNumberFormat="1" applyFont="1" applyBorder="1" applyAlignment="1" applyProtection="1">
      <alignment horizontal="right"/>
    </xf>
    <xf numFmtId="4" fontId="25" fillId="0" borderId="27" xfId="3" applyNumberFormat="1" applyFont="1" applyBorder="1" applyAlignment="1" applyProtection="1">
      <alignment horizontal="right"/>
    </xf>
    <xf numFmtId="4" fontId="25" fillId="0" borderId="30" xfId="3" applyNumberFormat="1" applyFont="1" applyBorder="1" applyAlignment="1" applyProtection="1">
      <alignment horizontal="right"/>
    </xf>
    <xf numFmtId="4" fontId="25" fillId="0" borderId="51" xfId="3" applyNumberFormat="1" applyFont="1" applyBorder="1" applyAlignment="1" applyProtection="1">
      <alignment horizontal="right"/>
    </xf>
    <xf numFmtId="4" fontId="25" fillId="0" borderId="41" xfId="3" applyNumberFormat="1" applyFont="1" applyBorder="1" applyAlignment="1" applyProtection="1">
      <alignment horizontal="right"/>
    </xf>
    <xf numFmtId="4" fontId="25" fillId="0" borderId="36" xfId="3" applyNumberFormat="1" applyFont="1" applyBorder="1" applyAlignment="1" applyProtection="1">
      <alignment horizontal="right"/>
    </xf>
    <xf numFmtId="4" fontId="25" fillId="0" borderId="16" xfId="3" applyNumberFormat="1" applyFont="1" applyBorder="1" applyAlignment="1" applyProtection="1">
      <alignment horizontal="right"/>
    </xf>
    <xf numFmtId="4" fontId="25" fillId="0" borderId="10" xfId="3" applyNumberFormat="1" applyFont="1" applyBorder="1" applyAlignment="1" applyProtection="1">
      <alignment horizontal="right"/>
    </xf>
    <xf numFmtId="4" fontId="25" fillId="0" borderId="52" xfId="3" applyNumberFormat="1" applyFont="1" applyBorder="1" applyAlignment="1" applyProtection="1">
      <alignment horizontal="right"/>
    </xf>
    <xf numFmtId="4" fontId="25" fillId="0" borderId="6" xfId="3" applyNumberFormat="1" applyFont="1" applyBorder="1" applyAlignment="1" applyProtection="1">
      <alignment horizontal="right"/>
    </xf>
    <xf numFmtId="4" fontId="25" fillId="0" borderId="53" xfId="3" applyNumberFormat="1" applyFont="1" applyBorder="1" applyAlignment="1" applyProtection="1">
      <alignment horizontal="right"/>
    </xf>
    <xf numFmtId="4" fontId="25" fillId="0" borderId="42" xfId="3" applyNumberFormat="1" applyFont="1" applyBorder="1" applyAlignment="1" applyProtection="1">
      <alignment horizontal="right"/>
    </xf>
    <xf numFmtId="4" fontId="26" fillId="0" borderId="18" xfId="2" applyNumberFormat="1" applyFont="1" applyFill="1" applyBorder="1" applyAlignment="1" applyProtection="1">
      <alignment horizontal="right"/>
    </xf>
    <xf numFmtId="9" fontId="26" fillId="0" borderId="8" xfId="3" applyFont="1" applyBorder="1" applyAlignment="1" applyProtection="1">
      <alignment horizontal="center"/>
    </xf>
    <xf numFmtId="4" fontId="26" fillId="0" borderId="20" xfId="3" applyNumberFormat="1" applyFont="1" applyBorder="1" applyAlignment="1" applyProtection="1">
      <alignment horizontal="right"/>
    </xf>
    <xf numFmtId="4" fontId="26" fillId="0" borderId="8" xfId="3" applyNumberFormat="1" applyFont="1" applyBorder="1" applyAlignment="1" applyProtection="1">
      <alignment horizontal="right"/>
    </xf>
    <xf numFmtId="4" fontId="26" fillId="0" borderId="2" xfId="3" applyNumberFormat="1" applyFont="1" applyBorder="1" applyAlignment="1" applyProtection="1">
      <alignment horizontal="right"/>
    </xf>
    <xf numFmtId="4" fontId="26" fillId="0" borderId="18" xfId="4" applyNumberFormat="1" applyFont="1" applyBorder="1"/>
    <xf numFmtId="4" fontId="27" fillId="0" borderId="18" xfId="2" applyNumberFormat="1" applyFont="1" applyFill="1" applyBorder="1" applyAlignment="1" applyProtection="1">
      <alignment horizontal="right"/>
    </xf>
    <xf numFmtId="9" fontId="27" fillId="0" borderId="8" xfId="3" applyFont="1" applyBorder="1" applyAlignment="1" applyProtection="1">
      <alignment horizontal="center"/>
    </xf>
    <xf numFmtId="4" fontId="27" fillId="0" borderId="31" xfId="3" applyNumberFormat="1" applyFont="1" applyBorder="1" applyAlignment="1" applyProtection="1">
      <alignment horizontal="right"/>
    </xf>
    <xf numFmtId="9" fontId="27" fillId="0" borderId="2" xfId="3" applyFont="1" applyBorder="1" applyAlignment="1" applyProtection="1">
      <alignment horizontal="center"/>
    </xf>
    <xf numFmtId="168" fontId="27" fillId="0" borderId="19" xfId="3" applyNumberFormat="1" applyFont="1" applyBorder="1" applyAlignment="1" applyProtection="1">
      <alignment horizontal="center"/>
    </xf>
    <xf numFmtId="4" fontId="27" fillId="0" borderId="18" xfId="4" applyNumberFormat="1" applyFont="1" applyBorder="1"/>
    <xf numFmtId="4" fontId="27" fillId="0" borderId="8" xfId="3" applyNumberFormat="1" applyFont="1" applyBorder="1" applyAlignment="1" applyProtection="1">
      <alignment horizontal="right"/>
    </xf>
    <xf numFmtId="4" fontId="27" fillId="0" borderId="19" xfId="3" applyNumberFormat="1" applyFont="1" applyBorder="1" applyAlignment="1" applyProtection="1">
      <alignment horizontal="right"/>
    </xf>
    <xf numFmtId="4" fontId="27" fillId="0" borderId="2" xfId="3" applyNumberFormat="1" applyFont="1" applyBorder="1" applyAlignment="1" applyProtection="1">
      <alignment horizontal="right"/>
    </xf>
    <xf numFmtId="4" fontId="27" fillId="0" borderId="48" xfId="2" applyNumberFormat="1" applyFont="1" applyFill="1" applyBorder="1" applyAlignment="1" applyProtection="1">
      <alignment horizontal="right"/>
    </xf>
    <xf numFmtId="4" fontId="27" fillId="0" borderId="20" xfId="3" applyNumberFormat="1" applyFont="1" applyBorder="1" applyAlignment="1" applyProtection="1">
      <alignment horizontal="right"/>
    </xf>
    <xf numFmtId="4" fontId="27" fillId="0" borderId="4" xfId="3" applyNumberFormat="1" applyFont="1" applyBorder="1" applyAlignment="1" applyProtection="1">
      <alignment horizontal="right"/>
    </xf>
    <xf numFmtId="4" fontId="26" fillId="0" borderId="18" xfId="4" applyNumberFormat="1" applyFont="1" applyBorder="1" applyAlignment="1">
      <alignment horizontal="right"/>
    </xf>
    <xf numFmtId="4" fontId="28" fillId="0" borderId="18" xfId="2" applyNumberFormat="1" applyFont="1" applyBorder="1" applyAlignment="1" applyProtection="1">
      <alignment horizontal="right"/>
    </xf>
    <xf numFmtId="4" fontId="28" fillId="0" borderId="8" xfId="2" applyNumberFormat="1" applyFont="1" applyBorder="1" applyAlignment="1" applyProtection="1">
      <alignment horizontal="right"/>
    </xf>
    <xf numFmtId="4" fontId="28" fillId="0" borderId="20" xfId="2" applyNumberFormat="1" applyFont="1" applyBorder="1" applyAlignment="1" applyProtection="1">
      <alignment horizontal="right"/>
    </xf>
    <xf numFmtId="4" fontId="28" fillId="0" borderId="8" xfId="3" applyNumberFormat="1" applyFont="1" applyBorder="1" applyAlignment="1" applyProtection="1">
      <alignment horizontal="right"/>
    </xf>
    <xf numFmtId="4" fontId="28" fillId="0" borderId="54" xfId="4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3" xfId="4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7" fontId="4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3" xfId="4" applyNumberFormat="1" applyFont="1" applyBorder="1" applyAlignment="1">
      <alignment horizontal="right" vertical="center"/>
    </xf>
    <xf numFmtId="44" fontId="0" fillId="0" borderId="3" xfId="4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4" fontId="7" fillId="8" borderId="0" xfId="0" applyNumberFormat="1" applyFont="1" applyFill="1" applyAlignment="1">
      <alignment horizontal="center"/>
    </xf>
    <xf numFmtId="4" fontId="16" fillId="0" borderId="48" xfId="2" applyNumberFormat="1" applyFont="1" applyFill="1" applyBorder="1" applyAlignment="1" applyProtection="1">
      <alignment horizontal="right"/>
      <protection locked="0"/>
    </xf>
    <xf numFmtId="4" fontId="16" fillId="0" borderId="54" xfId="2" applyNumberFormat="1" applyFont="1" applyFill="1" applyBorder="1" applyAlignment="1" applyProtection="1">
      <alignment horizontal="right"/>
      <protection locked="0"/>
    </xf>
    <xf numFmtId="9" fontId="26" fillId="0" borderId="8" xfId="2" applyNumberFormat="1" applyFont="1" applyBorder="1" applyAlignment="1" applyProtection="1">
      <alignment horizontal="right"/>
    </xf>
    <xf numFmtId="9" fontId="26" fillId="0" borderId="8" xfId="3" applyNumberFormat="1" applyFont="1" applyBorder="1" applyAlignment="1" applyProtection="1">
      <alignment horizontal="right"/>
    </xf>
    <xf numFmtId="4" fontId="26" fillId="0" borderId="18" xfId="4" applyNumberFormat="1" applyFont="1" applyBorder="1" applyAlignment="1" applyProtection="1">
      <alignment horizontal="right"/>
    </xf>
    <xf numFmtId="9" fontId="27" fillId="0" borderId="16" xfId="3" applyNumberFormat="1" applyFont="1" applyBorder="1" applyAlignment="1" applyProtection="1">
      <alignment horizontal="right"/>
    </xf>
    <xf numFmtId="4" fontId="27" fillId="0" borderId="66" xfId="3" applyNumberFormat="1" applyFont="1" applyBorder="1" applyAlignment="1" applyProtection="1">
      <alignment horizontal="right"/>
    </xf>
    <xf numFmtId="7" fontId="0" fillId="0" borderId="0" xfId="0" applyNumberFormat="1"/>
    <xf numFmtId="7" fontId="4" fillId="0" borderId="0" xfId="0" applyNumberFormat="1" applyFont="1"/>
    <xf numFmtId="0" fontId="29" fillId="0" borderId="0" xfId="0" applyFont="1"/>
    <xf numFmtId="0" fontId="7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right"/>
    </xf>
    <xf numFmtId="0" fontId="30" fillId="9" borderId="6" xfId="0" applyFont="1" applyFill="1" applyBorder="1" applyAlignment="1" applyProtection="1">
      <alignment horizontal="right"/>
    </xf>
    <xf numFmtId="0" fontId="30" fillId="0" borderId="2" xfId="0" applyFont="1" applyBorder="1" applyProtection="1"/>
    <xf numFmtId="10" fontId="0" fillId="0" borderId="0" xfId="0" applyNumberFormat="1"/>
    <xf numFmtId="165" fontId="0" fillId="3" borderId="24" xfId="0" applyNumberFormat="1" applyFill="1" applyBorder="1" applyAlignment="1">
      <alignment horizontal="center"/>
    </xf>
    <xf numFmtId="165" fontId="0" fillId="3" borderId="25" xfId="0" applyNumberFormat="1" applyFill="1" applyBorder="1" applyAlignment="1">
      <alignment horizontal="center"/>
    </xf>
    <xf numFmtId="49" fontId="0" fillId="3" borderId="24" xfId="0" applyNumberFormat="1" applyFill="1" applyBorder="1"/>
    <xf numFmtId="49" fontId="0" fillId="3" borderId="1" xfId="0" applyNumberFormat="1" applyFill="1" applyBorder="1"/>
    <xf numFmtId="49" fontId="0" fillId="3" borderId="25" xfId="0" applyNumberFormat="1" applyFill="1" applyBorder="1"/>
    <xf numFmtId="0" fontId="24" fillId="8" borderId="0" xfId="0" applyFont="1" applyFill="1" applyAlignment="1">
      <alignment horizontal="left"/>
    </xf>
    <xf numFmtId="0" fontId="2" fillId="0" borderId="0" xfId="0" applyFont="1" applyAlignment="1">
      <alignment wrapText="1"/>
    </xf>
    <xf numFmtId="49" fontId="19" fillId="3" borderId="24" xfId="1" applyNumberFormat="1" applyFill="1" applyBorder="1" applyAlignment="1" applyProtection="1"/>
    <xf numFmtId="49" fontId="0" fillId="3" borderId="24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3" borderId="25" xfId="0" applyNumberForma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170" fontId="0" fillId="0" borderId="3" xfId="0" applyNumberFormat="1" applyFill="1" applyBorder="1" applyAlignment="1">
      <alignment horizontal="center"/>
    </xf>
    <xf numFmtId="172" fontId="4" fillId="0" borderId="3" xfId="0" applyNumberFormat="1" applyFont="1" applyBorder="1" applyAlignment="1">
      <alignment horizontal="center"/>
    </xf>
    <xf numFmtId="170" fontId="0" fillId="3" borderId="3" xfId="0" applyNumberFormat="1" applyFill="1" applyBorder="1" applyAlignment="1" applyProtection="1">
      <alignment horizontal="center"/>
      <protection locked="0"/>
    </xf>
    <xf numFmtId="0" fontId="0" fillId="0" borderId="56" xfId="0" applyBorder="1"/>
    <xf numFmtId="0" fontId="0" fillId="9" borderId="3" xfId="0" applyFill="1" applyBorder="1"/>
    <xf numFmtId="49" fontId="0" fillId="0" borderId="24" xfId="0" applyNumberFormat="1" applyBorder="1"/>
    <xf numFmtId="49" fontId="0" fillId="0" borderId="1" xfId="0" applyNumberFormat="1" applyBorder="1"/>
    <xf numFmtId="49" fontId="0" fillId="0" borderId="25" xfId="0" applyNumberFormat="1" applyBorder="1"/>
    <xf numFmtId="0" fontId="2" fillId="0" borderId="57" xfId="0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0" fontId="0" fillId="0" borderId="24" xfId="0" applyNumberFormat="1" applyBorder="1"/>
    <xf numFmtId="0" fontId="0" fillId="0" borderId="1" xfId="0" applyNumberFormat="1" applyBorder="1"/>
    <xf numFmtId="0" fontId="0" fillId="0" borderId="25" xfId="0" applyNumberFormat="1" applyBorder="1"/>
    <xf numFmtId="0" fontId="4" fillId="0" borderId="7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9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48" xfId="0" applyFont="1" applyBorder="1" applyAlignment="1" applyProtection="1">
      <alignment horizontal="center" wrapText="1"/>
    </xf>
    <xf numFmtId="0" fontId="9" fillId="0" borderId="54" xfId="0" applyFont="1" applyBorder="1" applyAlignment="1" applyProtection="1">
      <alignment horizontal="center" wrapText="1"/>
    </xf>
    <xf numFmtId="0" fontId="14" fillId="0" borderId="7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5">
    <cellStyle name="Komma" xfId="2" builtinId="3"/>
    <cellStyle name="Link" xfId="1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workbookViewId="0">
      <selection activeCell="I35" sqref="I35"/>
    </sheetView>
  </sheetViews>
  <sheetFormatPr baseColWidth="10" defaultRowHeight="12" x14ac:dyDescent="0.2"/>
  <cols>
    <col min="1" max="1" width="3.140625" customWidth="1"/>
    <col min="2" max="2" width="13.140625" customWidth="1"/>
    <col min="4" max="4" width="15" customWidth="1"/>
    <col min="5" max="5" width="12.5703125" customWidth="1"/>
    <col min="8" max="8" width="20.5703125" customWidth="1"/>
  </cols>
  <sheetData>
    <row r="1" spans="1:9" ht="15" x14ac:dyDescent="0.25">
      <c r="A1" s="227" t="s">
        <v>196</v>
      </c>
      <c r="B1" s="143"/>
      <c r="C1" s="143"/>
      <c r="D1" s="2"/>
      <c r="E1" s="2"/>
      <c r="F1" s="2"/>
      <c r="G1" s="2"/>
      <c r="H1" s="2"/>
      <c r="I1" s="2"/>
    </row>
    <row r="2" spans="1:9" x14ac:dyDescent="0.2">
      <c r="A2" s="156" t="s">
        <v>242</v>
      </c>
      <c r="B2" s="143"/>
      <c r="C2" s="15"/>
    </row>
    <row r="3" spans="1:9" ht="15" x14ac:dyDescent="0.25">
      <c r="E3" s="142" t="s">
        <v>205</v>
      </c>
      <c r="G3" s="249"/>
    </row>
    <row r="4" spans="1:9" x14ac:dyDescent="0.2">
      <c r="G4" s="156" t="s">
        <v>206</v>
      </c>
    </row>
    <row r="6" spans="1:9" ht="18" x14ac:dyDescent="0.25">
      <c r="A6" s="403" t="s">
        <v>127</v>
      </c>
      <c r="B6" s="403"/>
      <c r="C6" s="403"/>
      <c r="D6" s="403"/>
      <c r="E6" s="403"/>
      <c r="F6" s="403"/>
      <c r="G6" s="403"/>
      <c r="H6" s="403"/>
    </row>
    <row r="7" spans="1:9" ht="18" x14ac:dyDescent="0.25">
      <c r="A7" s="403" t="s">
        <v>213</v>
      </c>
      <c r="B7" s="403"/>
      <c r="C7" s="403"/>
      <c r="D7" s="403"/>
      <c r="E7" s="403"/>
      <c r="F7" s="403"/>
      <c r="G7" s="403"/>
      <c r="H7" s="403"/>
    </row>
    <row r="8" spans="1:9" ht="12.75" x14ac:dyDescent="0.2">
      <c r="A8" s="1"/>
    </row>
    <row r="10" spans="1:9" ht="12.75" x14ac:dyDescent="0.2">
      <c r="A10" s="1" t="s">
        <v>14</v>
      </c>
      <c r="C10" s="106"/>
      <c r="E10" s="228" t="s">
        <v>201</v>
      </c>
      <c r="F10" s="245"/>
      <c r="G10" s="245"/>
      <c r="H10" s="245"/>
    </row>
    <row r="11" spans="1:9" x14ac:dyDescent="0.2">
      <c r="A11" s="5"/>
    </row>
    <row r="12" spans="1:9" ht="15.75" x14ac:dyDescent="0.25">
      <c r="A12" s="1"/>
      <c r="B12" s="1"/>
      <c r="F12" s="89"/>
    </row>
    <row r="14" spans="1:9" ht="15.95" customHeight="1" x14ac:dyDescent="0.2">
      <c r="A14" s="1" t="s">
        <v>6</v>
      </c>
      <c r="B14" s="1" t="s">
        <v>0</v>
      </c>
      <c r="E14" s="400"/>
      <c r="F14" s="401"/>
      <c r="G14" s="401"/>
      <c r="H14" s="402"/>
    </row>
    <row r="15" spans="1:9" ht="15.95" customHeight="1" x14ac:dyDescent="0.2">
      <c r="A15" s="1"/>
      <c r="B15" s="1"/>
      <c r="E15" s="93"/>
      <c r="F15" s="93"/>
      <c r="G15" s="93"/>
      <c r="H15" s="93"/>
    </row>
    <row r="16" spans="1:9" ht="17.100000000000001" customHeight="1" x14ac:dyDescent="0.2">
      <c r="A16" s="1"/>
      <c r="B16" s="1" t="s">
        <v>168</v>
      </c>
      <c r="E16" s="400"/>
      <c r="F16" s="401"/>
      <c r="G16" s="401"/>
      <c r="H16" s="402"/>
    </row>
    <row r="17" spans="1:9" ht="8.1" customHeight="1" x14ac:dyDescent="0.2">
      <c r="A17" s="1"/>
      <c r="B17" s="1"/>
      <c r="E17" s="7"/>
      <c r="F17" s="7"/>
      <c r="G17" s="7"/>
      <c r="H17" s="7"/>
      <c r="I17" s="2"/>
    </row>
    <row r="18" spans="1:9" ht="15" customHeight="1" x14ac:dyDescent="0.2">
      <c r="A18" s="1"/>
      <c r="B18" s="1" t="s">
        <v>207</v>
      </c>
      <c r="E18" s="400"/>
      <c r="F18" s="401"/>
      <c r="G18" s="401"/>
      <c r="H18" s="402"/>
      <c r="I18" s="2"/>
    </row>
    <row r="19" spans="1:9" ht="8.1" customHeight="1" x14ac:dyDescent="0.2">
      <c r="A19" s="1"/>
      <c r="B19" s="1"/>
      <c r="E19" s="246"/>
      <c r="F19" s="246"/>
      <c r="G19" s="246"/>
      <c r="H19" s="246"/>
      <c r="I19" s="2"/>
    </row>
    <row r="20" spans="1:9" ht="18.95" customHeight="1" x14ac:dyDescent="0.2">
      <c r="B20" t="s">
        <v>1</v>
      </c>
      <c r="E20" s="400"/>
      <c r="F20" s="401"/>
      <c r="G20" s="401"/>
      <c r="H20" s="402"/>
    </row>
    <row r="21" spans="1:9" ht="8.1" customHeight="1" x14ac:dyDescent="0.2">
      <c r="E21" s="7"/>
      <c r="F21" s="7"/>
      <c r="G21" s="7"/>
      <c r="H21" s="7"/>
      <c r="I21" s="2"/>
    </row>
    <row r="22" spans="1:9" ht="18.95" customHeight="1" x14ac:dyDescent="0.2">
      <c r="B22" t="s">
        <v>2</v>
      </c>
      <c r="E22" s="400"/>
      <c r="F22" s="401"/>
      <c r="G22" s="401"/>
      <c r="H22" s="402"/>
    </row>
    <row r="23" spans="1:9" ht="8.1" customHeight="1" x14ac:dyDescent="0.2">
      <c r="E23" s="7"/>
      <c r="F23" s="7"/>
      <c r="G23" s="7"/>
      <c r="H23" s="7"/>
      <c r="I23" s="2"/>
    </row>
    <row r="24" spans="1:9" ht="18.95" customHeight="1" x14ac:dyDescent="0.2">
      <c r="B24" t="s">
        <v>9</v>
      </c>
      <c r="E24" s="400"/>
      <c r="F24" s="401"/>
      <c r="G24" s="401"/>
      <c r="H24" s="402"/>
    </row>
    <row r="25" spans="1:9" ht="8.1" customHeight="1" x14ac:dyDescent="0.2">
      <c r="E25" s="7"/>
      <c r="F25" s="7"/>
      <c r="G25" s="7"/>
      <c r="H25" s="7"/>
      <c r="I25" s="2"/>
    </row>
    <row r="26" spans="1:9" ht="18.95" customHeight="1" x14ac:dyDescent="0.2">
      <c r="B26" t="s">
        <v>3</v>
      </c>
      <c r="E26" s="405"/>
      <c r="F26" s="401"/>
      <c r="G26" s="401"/>
      <c r="H26" s="402"/>
    </row>
    <row r="27" spans="1:9" ht="8.1" customHeight="1" x14ac:dyDescent="0.2">
      <c r="E27" s="8"/>
      <c r="F27" s="8"/>
      <c r="G27" s="8"/>
      <c r="H27" s="8"/>
      <c r="I27" s="2"/>
    </row>
    <row r="28" spans="1:9" x14ac:dyDescent="0.2">
      <c r="E28" s="8"/>
      <c r="F28" s="8"/>
      <c r="G28" s="8"/>
      <c r="H28" s="8"/>
      <c r="I28" s="2"/>
    </row>
    <row r="29" spans="1:9" x14ac:dyDescent="0.2">
      <c r="E29" s="9"/>
      <c r="F29" s="9"/>
      <c r="G29" s="9"/>
      <c r="H29" s="9"/>
    </row>
    <row r="30" spans="1:9" ht="45" customHeight="1" x14ac:dyDescent="0.2">
      <c r="A30" s="1" t="s">
        <v>7</v>
      </c>
      <c r="B30" s="404" t="s">
        <v>10</v>
      </c>
      <c r="C30" s="404"/>
      <c r="E30" s="406"/>
      <c r="F30" s="407"/>
      <c r="G30" s="407"/>
      <c r="H30" s="408"/>
    </row>
    <row r="31" spans="1:9" ht="8.1" customHeight="1" x14ac:dyDescent="0.2">
      <c r="A31" s="1"/>
      <c r="B31" s="1"/>
      <c r="E31" s="7"/>
      <c r="F31" s="7"/>
      <c r="G31" s="7"/>
      <c r="H31" s="7"/>
      <c r="I31" s="2"/>
    </row>
    <row r="32" spans="1:9" ht="18.95" customHeight="1" x14ac:dyDescent="0.2">
      <c r="B32" t="s">
        <v>1</v>
      </c>
      <c r="E32" s="400"/>
      <c r="F32" s="401"/>
      <c r="G32" s="401"/>
      <c r="H32" s="402"/>
    </row>
    <row r="33" spans="1:9" ht="8.1" customHeight="1" x14ac:dyDescent="0.2">
      <c r="E33" s="7"/>
      <c r="F33" s="7"/>
      <c r="G33" s="7"/>
      <c r="H33" s="7"/>
      <c r="I33" s="2"/>
    </row>
    <row r="34" spans="1:9" ht="18.95" customHeight="1" x14ac:dyDescent="0.2">
      <c r="B34" t="s">
        <v>2</v>
      </c>
      <c r="E34" s="400"/>
      <c r="F34" s="401"/>
      <c r="G34" s="401"/>
      <c r="H34" s="402"/>
    </row>
    <row r="35" spans="1:9" x14ac:dyDescent="0.2">
      <c r="E35" s="8"/>
      <c r="F35" s="8"/>
      <c r="G35" s="8"/>
      <c r="H35" s="8"/>
      <c r="I35" s="2"/>
    </row>
    <row r="36" spans="1:9" ht="18.95" customHeight="1" x14ac:dyDescent="0.2">
      <c r="B36" t="s">
        <v>9</v>
      </c>
      <c r="E36" s="400"/>
      <c r="F36" s="401"/>
      <c r="G36" s="401"/>
      <c r="H36" s="402"/>
    </row>
    <row r="37" spans="1:9" x14ac:dyDescent="0.2">
      <c r="E37" s="8"/>
      <c r="F37" s="8"/>
      <c r="G37" s="8"/>
      <c r="H37" s="8"/>
      <c r="I37" s="2"/>
    </row>
    <row r="38" spans="1:9" ht="18.95" customHeight="1" x14ac:dyDescent="0.2">
      <c r="B38" t="s">
        <v>3</v>
      </c>
      <c r="E38" s="405"/>
      <c r="F38" s="401"/>
      <c r="G38" s="401"/>
      <c r="H38" s="402"/>
    </row>
    <row r="39" spans="1:9" x14ac:dyDescent="0.2">
      <c r="E39" s="9"/>
      <c r="F39" s="9"/>
      <c r="G39" s="9"/>
      <c r="H39" s="9"/>
      <c r="I39" s="2"/>
    </row>
    <row r="40" spans="1:9" ht="18.95" customHeight="1" x14ac:dyDescent="0.25">
      <c r="B40" t="s">
        <v>4</v>
      </c>
      <c r="C40" t="s">
        <v>5</v>
      </c>
      <c r="E40" s="108"/>
      <c r="F40" s="107"/>
      <c r="G40" s="107"/>
      <c r="H40" s="9"/>
    </row>
    <row r="41" spans="1:9" ht="15.95" customHeight="1" x14ac:dyDescent="0.2">
      <c r="E41" s="7"/>
      <c r="F41" s="8"/>
      <c r="G41" s="8"/>
      <c r="H41" s="8"/>
    </row>
    <row r="42" spans="1:9" ht="18.95" customHeight="1" x14ac:dyDescent="0.25">
      <c r="C42" t="s">
        <v>128</v>
      </c>
      <c r="E42" s="108"/>
      <c r="F42" s="107"/>
      <c r="G42" s="107"/>
      <c r="H42" s="9"/>
    </row>
    <row r="45" spans="1:9" ht="12.75" x14ac:dyDescent="0.2">
      <c r="A45" s="3" t="s">
        <v>8</v>
      </c>
      <c r="B45" s="3" t="s">
        <v>83</v>
      </c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</row>
    <row r="47" spans="1:9" ht="18.95" customHeight="1" x14ac:dyDescent="0.2">
      <c r="A47" s="4"/>
      <c r="B47" s="4" t="s">
        <v>73</v>
      </c>
      <c r="C47" s="4"/>
      <c r="D47" s="4"/>
      <c r="E47" s="398"/>
      <c r="F47" s="399"/>
      <c r="G47" s="12" t="s">
        <v>12</v>
      </c>
      <c r="H47" s="140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/>
      <c r="F51" s="6"/>
      <c r="G51" s="6"/>
      <c r="H51" s="4"/>
      <c r="I51" s="4"/>
    </row>
    <row r="52" spans="1:9" x14ac:dyDescent="0.2">
      <c r="A52" s="4"/>
      <c r="B52" s="4"/>
      <c r="C52" s="4"/>
      <c r="D52" s="4"/>
      <c r="E52" s="6"/>
      <c r="F52" s="6"/>
      <c r="G52" s="6"/>
      <c r="H52" s="4"/>
      <c r="I52" s="4"/>
    </row>
    <row r="53" spans="1:9" x14ac:dyDescent="0.2">
      <c r="A53" s="4"/>
      <c r="B53" s="4"/>
      <c r="C53" s="4"/>
      <c r="D53" s="4"/>
      <c r="E53" s="6" t="s">
        <v>165</v>
      </c>
      <c r="F53" s="6"/>
      <c r="G53" s="6"/>
      <c r="H53" s="4"/>
      <c r="I53" s="4"/>
    </row>
  </sheetData>
  <mergeCells count="16">
    <mergeCell ref="A6:H6"/>
    <mergeCell ref="A7:H7"/>
    <mergeCell ref="B30:C30"/>
    <mergeCell ref="E32:H32"/>
    <mergeCell ref="E38:H38"/>
    <mergeCell ref="E22:H22"/>
    <mergeCell ref="E24:H24"/>
    <mergeCell ref="E26:H26"/>
    <mergeCell ref="E30:H30"/>
    <mergeCell ref="E36:H36"/>
    <mergeCell ref="E47:F47"/>
    <mergeCell ref="E14:H14"/>
    <mergeCell ref="E20:H20"/>
    <mergeCell ref="E34:H34"/>
    <mergeCell ref="E16:H16"/>
    <mergeCell ref="E18:H18"/>
  </mergeCells>
  <phoneticPr fontId="0" type="noConversion"/>
  <pageMargins left="0.94" right="0.39370078740157483" top="0.7" bottom="0.42" header="0" footer="0.17"/>
  <pageSetup paperSize="9" scale="89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4" zoomScaleNormal="100" workbookViewId="0">
      <selection activeCell="G5" sqref="G5"/>
    </sheetView>
  </sheetViews>
  <sheetFormatPr baseColWidth="10" defaultRowHeight="12" x14ac:dyDescent="0.2"/>
  <cols>
    <col min="1" max="1" width="3.5703125" customWidth="1"/>
    <col min="2" max="2" width="11.85546875" customWidth="1"/>
    <col min="3" max="3" width="12.85546875" customWidth="1"/>
    <col min="4" max="4" width="14.5703125" bestFit="1" customWidth="1"/>
    <col min="5" max="5" width="11.5703125" customWidth="1"/>
    <col min="6" max="6" width="3.85546875" customWidth="1"/>
    <col min="7" max="7" width="9.140625" customWidth="1"/>
    <col min="8" max="8" width="11.85546875" customWidth="1"/>
    <col min="9" max="9" width="12.42578125" customWidth="1"/>
    <col min="10" max="10" width="9.140625" customWidth="1"/>
  </cols>
  <sheetData>
    <row r="1" spans="1:10" ht="20.100000000000001" customHeight="1" x14ac:dyDescent="0.25">
      <c r="A1" s="153" t="s">
        <v>74</v>
      </c>
      <c r="B1" s="16"/>
      <c r="C1" s="17"/>
      <c r="D1" s="17"/>
      <c r="E1" s="17"/>
      <c r="F1" s="17"/>
    </row>
    <row r="2" spans="1:10" ht="20.100000000000001" customHeight="1" x14ac:dyDescent="0.2">
      <c r="A2" s="16"/>
      <c r="B2" s="16"/>
      <c r="D2" s="17"/>
      <c r="E2" s="17"/>
      <c r="F2" s="17"/>
    </row>
    <row r="3" spans="1:10" ht="20.100000000000001" customHeight="1" x14ac:dyDescent="0.2">
      <c r="A3" s="18"/>
      <c r="B3" s="19" t="s">
        <v>13</v>
      </c>
      <c r="C3" s="1" t="str">
        <f>IF('Antrags-Deckblatt'!E14="","",'Antrags-Deckblatt'!E14)</f>
        <v/>
      </c>
      <c r="D3" s="157"/>
      <c r="E3" s="17"/>
      <c r="F3" s="17"/>
    </row>
    <row r="4" spans="1:10" ht="9" customHeight="1" x14ac:dyDescent="0.2">
      <c r="A4" s="1"/>
      <c r="B4" s="15"/>
      <c r="C4" s="20"/>
    </row>
    <row r="5" spans="1:10" ht="20.100000000000001" customHeight="1" x14ac:dyDescent="0.2">
      <c r="A5" s="72"/>
      <c r="B5" s="72" t="s">
        <v>141</v>
      </c>
      <c r="C5" s="290" t="str">
        <f>IF('Antrags-Deckblatt'!C10="","",'Antrags-Deckblatt'!C10)</f>
        <v/>
      </c>
      <c r="E5" s="21" t="s">
        <v>169</v>
      </c>
      <c r="G5" s="231"/>
      <c r="H5" t="s">
        <v>170</v>
      </c>
    </row>
    <row r="6" spans="1:10" ht="12.95" customHeight="1" x14ac:dyDescent="0.2">
      <c r="B6" s="10"/>
    </row>
    <row r="7" spans="1:10" ht="12" customHeight="1" x14ac:dyDescent="0.2">
      <c r="C7" s="409"/>
      <c r="D7" s="410"/>
      <c r="E7" s="411"/>
      <c r="F7" s="411"/>
      <c r="G7" s="14"/>
      <c r="H7" s="14"/>
      <c r="I7" s="13"/>
    </row>
    <row r="8" spans="1:10" ht="20.100000000000001" customHeight="1" x14ac:dyDescent="0.2">
      <c r="A8" s="1" t="s">
        <v>84</v>
      </c>
      <c r="D8" s="11"/>
      <c r="E8" s="14"/>
      <c r="F8" s="14"/>
      <c r="G8" s="14"/>
      <c r="H8" s="14"/>
      <c r="I8" s="13"/>
    </row>
    <row r="9" spans="1:10" ht="12.95" customHeight="1" x14ac:dyDescent="0.2">
      <c r="D9" s="11"/>
      <c r="E9" s="14"/>
      <c r="F9" s="14"/>
      <c r="G9" s="14"/>
      <c r="H9" s="14"/>
      <c r="I9" s="13"/>
      <c r="J9" s="11"/>
    </row>
    <row r="10" spans="1:10" ht="12.95" customHeight="1" x14ac:dyDescent="0.2">
      <c r="C10" s="15" t="s">
        <v>139</v>
      </c>
      <c r="D10" s="14"/>
      <c r="E10" s="14"/>
      <c r="F10" s="14"/>
      <c r="G10" s="14"/>
      <c r="H10" s="15" t="s">
        <v>132</v>
      </c>
    </row>
    <row r="11" spans="1:10" ht="15.95" customHeight="1" x14ac:dyDescent="0.2">
      <c r="C11" s="156" t="s">
        <v>140</v>
      </c>
      <c r="H11" s="156" t="s">
        <v>133</v>
      </c>
      <c r="I11" s="14"/>
    </row>
    <row r="12" spans="1:10" ht="18" customHeight="1" x14ac:dyDescent="0.2">
      <c r="B12" s="21" t="s">
        <v>75</v>
      </c>
      <c r="C12" s="24" t="s">
        <v>16</v>
      </c>
      <c r="D12" s="11" t="s">
        <v>108</v>
      </c>
      <c r="F12" s="25"/>
      <c r="G12" s="21" t="s">
        <v>75</v>
      </c>
      <c r="H12" s="11" t="s">
        <v>108</v>
      </c>
      <c r="I12" s="24" t="s">
        <v>16</v>
      </c>
    </row>
    <row r="13" spans="1:10" ht="18" customHeight="1" x14ac:dyDescent="0.2">
      <c r="B13" s="21">
        <v>1</v>
      </c>
      <c r="C13" s="230"/>
      <c r="D13" s="109">
        <f>C13/365</f>
        <v>0</v>
      </c>
      <c r="F13" s="94"/>
      <c r="G13" s="21">
        <v>1</v>
      </c>
      <c r="H13" s="232"/>
      <c r="I13" s="109">
        <f>H13*365</f>
        <v>0</v>
      </c>
    </row>
    <row r="14" spans="1:10" ht="18" customHeight="1" x14ac:dyDescent="0.2">
      <c r="B14" s="21">
        <v>2</v>
      </c>
      <c r="C14" s="230"/>
      <c r="D14" s="109">
        <f>C14/365</f>
        <v>0</v>
      </c>
      <c r="F14" s="94"/>
      <c r="G14" s="21">
        <v>2</v>
      </c>
      <c r="H14" s="232"/>
      <c r="I14" s="109">
        <f>H14*365</f>
        <v>0</v>
      </c>
    </row>
    <row r="15" spans="1:10" ht="18" customHeight="1" x14ac:dyDescent="0.2">
      <c r="B15" s="21">
        <v>3</v>
      </c>
      <c r="C15" s="230"/>
      <c r="D15" s="109">
        <f>C15/365</f>
        <v>0</v>
      </c>
      <c r="F15" s="94"/>
      <c r="G15" s="21">
        <v>3</v>
      </c>
      <c r="H15" s="232"/>
      <c r="I15" s="109">
        <f>H15*365</f>
        <v>0</v>
      </c>
    </row>
    <row r="16" spans="1:10" ht="18" customHeight="1" x14ac:dyDescent="0.2">
      <c r="B16" s="21">
        <v>4</v>
      </c>
      <c r="C16" s="230"/>
      <c r="D16" s="109">
        <f>C16/365</f>
        <v>0</v>
      </c>
      <c r="F16" s="94"/>
      <c r="G16" s="21">
        <v>4</v>
      </c>
      <c r="H16" s="232"/>
      <c r="I16" s="109">
        <f>H16*365</f>
        <v>0</v>
      </c>
    </row>
    <row r="17" spans="1:10" ht="18" customHeight="1" x14ac:dyDescent="0.2">
      <c r="B17" s="21">
        <v>5</v>
      </c>
      <c r="C17" s="230"/>
      <c r="D17" s="109">
        <f>C17/365</f>
        <v>0</v>
      </c>
      <c r="F17" s="94"/>
      <c r="G17" s="21">
        <v>5</v>
      </c>
      <c r="H17" s="232"/>
      <c r="I17" s="109">
        <f>H17*365</f>
        <v>0</v>
      </c>
    </row>
    <row r="18" spans="1:10" ht="14.1" customHeight="1" x14ac:dyDescent="0.2">
      <c r="C18" s="96"/>
      <c r="D18" s="95"/>
      <c r="E18" s="97" t="s">
        <v>129</v>
      </c>
      <c r="H18" s="95"/>
      <c r="I18" s="96"/>
      <c r="J18" s="97" t="s">
        <v>129</v>
      </c>
    </row>
    <row r="19" spans="1:10" ht="18" customHeight="1" x14ac:dyDescent="0.2">
      <c r="B19" s="26" t="s">
        <v>11</v>
      </c>
      <c r="C19" s="68">
        <f>SUM(C13:C17)</f>
        <v>0</v>
      </c>
      <c r="D19" s="68">
        <f>SUM(D13:D17)</f>
        <v>0</v>
      </c>
      <c r="E19" s="97">
        <f>IF($G$5 &gt; 0, C19/($G$5*365), 0)</f>
        <v>0</v>
      </c>
      <c r="G19" s="26" t="s">
        <v>11</v>
      </c>
      <c r="H19" s="68">
        <f>SUM(H13:H17)</f>
        <v>0</v>
      </c>
      <c r="I19" s="68">
        <f>SUM(I13:I17)</f>
        <v>0</v>
      </c>
      <c r="J19" s="97">
        <f>IF($G$5 &gt; 0, I19/($G$5*365), 0)</f>
        <v>0</v>
      </c>
    </row>
    <row r="20" spans="1:10" ht="20.100000000000001" customHeight="1" x14ac:dyDescent="0.2">
      <c r="D20" s="94"/>
      <c r="E20" s="2"/>
      <c r="F20" s="2"/>
      <c r="G20" s="2"/>
      <c r="H20" s="2"/>
      <c r="I20" s="94"/>
    </row>
    <row r="21" spans="1:10" ht="20.100000000000001" customHeight="1" x14ac:dyDescent="0.2">
      <c r="C21" s="26"/>
      <c r="D21" s="25"/>
      <c r="E21" s="23"/>
      <c r="F21" s="2"/>
      <c r="G21" s="2"/>
      <c r="H21" s="2"/>
      <c r="I21" s="2"/>
    </row>
    <row r="22" spans="1:10" ht="20.100000000000001" customHeight="1" x14ac:dyDescent="0.25">
      <c r="A22" s="142" t="s">
        <v>180</v>
      </c>
      <c r="B22" s="1"/>
      <c r="C22" s="1"/>
    </row>
    <row r="23" spans="1:10" ht="20.100000000000001" customHeight="1" x14ac:dyDescent="0.2">
      <c r="D23" s="4"/>
    </row>
    <row r="24" spans="1:10" ht="15.95" customHeight="1" x14ac:dyDescent="0.2">
      <c r="A24" s="15" t="s">
        <v>107</v>
      </c>
      <c r="B24" s="15" t="s">
        <v>172</v>
      </c>
      <c r="C24" s="15"/>
      <c r="D24" s="103"/>
      <c r="E24" s="98"/>
      <c r="F24" s="14"/>
    </row>
    <row r="25" spans="1:10" ht="15.95" customHeight="1" x14ac:dyDescent="0.2">
      <c r="B25" s="15"/>
      <c r="C25" s="15"/>
      <c r="D25" s="103"/>
      <c r="E25" s="98"/>
      <c r="F25" s="14"/>
    </row>
    <row r="26" spans="1:10" ht="15.95" customHeight="1" x14ac:dyDescent="0.2">
      <c r="A26" s="15"/>
      <c r="B26" s="15" t="s">
        <v>174</v>
      </c>
      <c r="C26" s="21" t="s">
        <v>75</v>
      </c>
      <c r="D26" s="149" t="s">
        <v>132</v>
      </c>
      <c r="E26" s="150" t="s">
        <v>130</v>
      </c>
      <c r="F26" s="151" t="s">
        <v>131</v>
      </c>
      <c r="G26" s="15"/>
    </row>
    <row r="27" spans="1:10" ht="15.95" customHeight="1" x14ac:dyDescent="0.2">
      <c r="A27" s="100"/>
      <c r="C27" s="21">
        <v>1</v>
      </c>
      <c r="D27" s="144">
        <f>H13</f>
        <v>0</v>
      </c>
      <c r="E27" s="229">
        <v>10.135</v>
      </c>
      <c r="F27" s="414">
        <f>D27/E27</f>
        <v>0</v>
      </c>
      <c r="G27" s="414"/>
    </row>
    <row r="28" spans="1:10" ht="15.95" customHeight="1" x14ac:dyDescent="0.2">
      <c r="C28" s="21">
        <v>2</v>
      </c>
      <c r="D28" s="144">
        <f>H14</f>
        <v>0</v>
      </c>
      <c r="E28" s="229">
        <v>4.7629999999999999</v>
      </c>
      <c r="F28" s="414">
        <f>D28/E28</f>
        <v>0</v>
      </c>
      <c r="G28" s="414"/>
    </row>
    <row r="29" spans="1:10" ht="15.95" customHeight="1" x14ac:dyDescent="0.2">
      <c r="C29" s="21">
        <v>3</v>
      </c>
      <c r="D29" s="144">
        <f>H15</f>
        <v>0</v>
      </c>
      <c r="E29" s="229">
        <v>2.6349999999999998</v>
      </c>
      <c r="F29" s="414">
        <f>D29/E29</f>
        <v>0</v>
      </c>
      <c r="G29" s="414"/>
    </row>
    <row r="30" spans="1:10" ht="15.95" customHeight="1" x14ac:dyDescent="0.2">
      <c r="C30" s="21">
        <v>4</v>
      </c>
      <c r="D30" s="144">
        <f>H16</f>
        <v>0</v>
      </c>
      <c r="E30" s="229">
        <v>1.47</v>
      </c>
      <c r="F30" s="414">
        <f>D30/E30</f>
        <v>0</v>
      </c>
      <c r="G30" s="414"/>
    </row>
    <row r="31" spans="1:10" ht="15.95" customHeight="1" x14ac:dyDescent="0.2">
      <c r="C31" s="21">
        <v>5</v>
      </c>
      <c r="D31" s="144">
        <f>H17</f>
        <v>0</v>
      </c>
      <c r="E31" s="229">
        <v>1.014</v>
      </c>
      <c r="F31" s="414">
        <f>D31/E31</f>
        <v>0</v>
      </c>
      <c r="G31" s="414"/>
    </row>
    <row r="32" spans="1:10" ht="15.95" customHeight="1" x14ac:dyDescent="0.2">
      <c r="D32" s="104"/>
      <c r="E32" s="102" t="s">
        <v>85</v>
      </c>
      <c r="F32" s="22"/>
    </row>
    <row r="33" spans="1:10" ht="15.95" customHeight="1" x14ac:dyDescent="0.2">
      <c r="C33" s="21" t="s">
        <v>11</v>
      </c>
      <c r="D33" s="155">
        <f>SUM(D27:D31)</f>
        <v>0</v>
      </c>
      <c r="E33" s="154">
        <f>IF(F33 &gt; 0, D33/F33, 0)</f>
        <v>0</v>
      </c>
      <c r="F33" s="415">
        <f>SUM(F27:F31)</f>
        <v>0</v>
      </c>
      <c r="G33" s="415"/>
    </row>
    <row r="34" spans="1:10" ht="15.95" customHeight="1" x14ac:dyDescent="0.2">
      <c r="C34" s="21"/>
      <c r="D34" s="145"/>
      <c r="E34" s="152" t="s">
        <v>138</v>
      </c>
      <c r="F34" s="148" t="s">
        <v>137</v>
      </c>
      <c r="G34" s="147"/>
    </row>
    <row r="35" spans="1:10" ht="12" customHeight="1" x14ac:dyDescent="0.2">
      <c r="C35" s="21"/>
      <c r="D35" s="145"/>
      <c r="E35" s="146"/>
      <c r="F35" s="148" t="s">
        <v>136</v>
      </c>
      <c r="G35" s="147"/>
    </row>
    <row r="36" spans="1:10" ht="12" customHeight="1" x14ac:dyDescent="0.2">
      <c r="C36" s="226"/>
      <c r="D36" s="145"/>
      <c r="E36" s="146"/>
      <c r="F36" s="148"/>
      <c r="G36" s="147"/>
    </row>
    <row r="37" spans="1:10" ht="12" customHeight="1" x14ac:dyDescent="0.2">
      <c r="B37" s="15" t="s">
        <v>175</v>
      </c>
      <c r="C37" s="417" t="s">
        <v>199</v>
      </c>
      <c r="D37" s="413"/>
      <c r="E37" s="101">
        <f>IF(F37 &gt; 0, D33/F37, 0)</f>
        <v>0</v>
      </c>
      <c r="F37" s="416"/>
      <c r="G37" s="416"/>
    </row>
    <row r="38" spans="1:10" ht="12" customHeight="1" x14ac:dyDescent="0.2">
      <c r="C38" s="21"/>
      <c r="D38" s="145"/>
      <c r="E38" s="146"/>
      <c r="F38" s="148"/>
      <c r="G38" s="147"/>
    </row>
    <row r="39" spans="1:10" ht="12" customHeight="1" x14ac:dyDescent="0.2">
      <c r="C39" s="21"/>
      <c r="D39" s="145"/>
      <c r="E39" s="146"/>
      <c r="F39" s="148"/>
      <c r="G39" s="147"/>
    </row>
    <row r="40" spans="1:10" ht="12" customHeight="1" x14ac:dyDescent="0.2">
      <c r="A40" s="15" t="s">
        <v>171</v>
      </c>
      <c r="B40" s="15" t="s">
        <v>173</v>
      </c>
      <c r="C40" s="21"/>
      <c r="D40" s="224"/>
      <c r="E40" s="225"/>
      <c r="F40" s="148"/>
      <c r="G40" s="147"/>
    </row>
    <row r="41" spans="1:10" ht="15.95" customHeight="1" x14ac:dyDescent="0.2">
      <c r="D41" s="105"/>
      <c r="E41" s="102"/>
      <c r="F41" s="99"/>
    </row>
    <row r="42" spans="1:10" ht="15.95" customHeight="1" x14ac:dyDescent="0.2">
      <c r="C42" s="413" t="s">
        <v>86</v>
      </c>
      <c r="D42" s="413"/>
      <c r="E42" s="101">
        <f>IF(F42 &gt; 0, $D$33/F42, 0)</f>
        <v>0</v>
      </c>
      <c r="F42" s="416"/>
      <c r="G42" s="416"/>
    </row>
    <row r="43" spans="1:10" ht="15.95" customHeight="1" x14ac:dyDescent="0.2">
      <c r="C43" s="412" t="s">
        <v>134</v>
      </c>
      <c r="D43" s="412"/>
      <c r="E43" s="101">
        <f t="shared" ref="E43:E46" si="0">IF(F43 &gt; 0, $D$33/F43, 0)</f>
        <v>0</v>
      </c>
      <c r="F43" s="416"/>
      <c r="G43" s="416"/>
    </row>
    <row r="44" spans="1:10" ht="15.95" customHeight="1" x14ac:dyDescent="0.2">
      <c r="C44" s="412" t="s">
        <v>135</v>
      </c>
      <c r="D44" s="412"/>
      <c r="E44" s="101">
        <f t="shared" si="0"/>
        <v>0</v>
      </c>
      <c r="F44" s="416"/>
      <c r="G44" s="416"/>
    </row>
    <row r="45" spans="1:10" ht="15.95" customHeight="1" x14ac:dyDescent="0.2">
      <c r="C45" s="418" t="s">
        <v>87</v>
      </c>
      <c r="D45" s="418"/>
      <c r="E45" s="101">
        <f t="shared" si="0"/>
        <v>0</v>
      </c>
      <c r="F45" s="416"/>
      <c r="G45" s="416"/>
    </row>
    <row r="46" spans="1:10" ht="15.95" customHeight="1" x14ac:dyDescent="0.2">
      <c r="C46" s="418"/>
      <c r="D46" s="418"/>
      <c r="E46" s="101">
        <f t="shared" si="0"/>
        <v>0</v>
      </c>
      <c r="F46" s="416"/>
      <c r="G46" s="416"/>
    </row>
    <row r="47" spans="1:10" ht="15.95" customHeight="1" x14ac:dyDescent="0.2"/>
    <row r="48" spans="1:10" ht="15.95" customHeight="1" x14ac:dyDescent="0.2">
      <c r="A48" s="410" t="s">
        <v>164</v>
      </c>
      <c r="B48" s="410"/>
      <c r="C48" s="410"/>
      <c r="D48" s="410"/>
      <c r="E48" s="410"/>
      <c r="F48" s="410"/>
      <c r="G48" s="410"/>
      <c r="H48" s="410"/>
      <c r="I48" s="410"/>
      <c r="J48" s="410"/>
    </row>
    <row r="51" spans="1:10" x14ac:dyDescent="0.2">
      <c r="A51" s="410"/>
      <c r="B51" s="410"/>
      <c r="C51" s="410"/>
      <c r="D51" s="410"/>
      <c r="E51" s="410"/>
      <c r="F51" s="410"/>
      <c r="G51" s="410"/>
      <c r="H51" s="410"/>
      <c r="I51" s="410"/>
      <c r="J51" s="410"/>
    </row>
  </sheetData>
  <mergeCells count="22">
    <mergeCell ref="A51:J51"/>
    <mergeCell ref="F44:G44"/>
    <mergeCell ref="F45:G45"/>
    <mergeCell ref="F46:G46"/>
    <mergeCell ref="C45:D45"/>
    <mergeCell ref="C44:D44"/>
    <mergeCell ref="C46:D46"/>
    <mergeCell ref="A48:J48"/>
    <mergeCell ref="C7:D7"/>
    <mergeCell ref="E7:F7"/>
    <mergeCell ref="C43:D43"/>
    <mergeCell ref="C42:D42"/>
    <mergeCell ref="F27:G27"/>
    <mergeCell ref="F28:G28"/>
    <mergeCell ref="F29:G29"/>
    <mergeCell ref="F30:G30"/>
    <mergeCell ref="F31:G31"/>
    <mergeCell ref="F33:G33"/>
    <mergeCell ref="F42:G42"/>
    <mergeCell ref="F43:G43"/>
    <mergeCell ref="C37:D37"/>
    <mergeCell ref="F37:G37"/>
  </mergeCells>
  <phoneticPr fontId="0" type="noConversion"/>
  <pageMargins left="0.62992125984251968" right="0.35433070866141736" top="0.59055118110236227" bottom="0.39370078740157483" header="0.59055118110236227" footer="0.15748031496062992"/>
  <pageSetup paperSize="9" orientation="portrait" r:id="rId1"/>
  <headerFooter alignWithMargins="0">
    <oddFooter>&amp;C&amp;A</oddFooter>
  </headerFooter>
  <ignoredErrors>
    <ignoredError sqref="E33" formula="1"/>
    <ignoredError sqref="C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12" zoomScale="90" zoomScaleNormal="90" workbookViewId="0">
      <selection activeCell="C26" sqref="C26"/>
    </sheetView>
  </sheetViews>
  <sheetFormatPr baseColWidth="10" defaultRowHeight="12" x14ac:dyDescent="0.2"/>
  <cols>
    <col min="1" max="1" width="20.85546875" customWidth="1"/>
    <col min="2" max="2" width="11.85546875" customWidth="1"/>
    <col min="3" max="3" width="18.85546875" customWidth="1"/>
    <col min="4" max="4" width="25.42578125" customWidth="1"/>
    <col min="5" max="5" width="17.140625" style="86" customWidth="1"/>
    <col min="6" max="6" width="15.140625" customWidth="1"/>
  </cols>
  <sheetData>
    <row r="1" spans="1:6" ht="15" customHeight="1" x14ac:dyDescent="0.25">
      <c r="A1" s="65" t="s">
        <v>110</v>
      </c>
      <c r="B1" s="33"/>
      <c r="C1" s="34"/>
      <c r="D1" s="34"/>
      <c r="E1" s="254"/>
      <c r="F1" s="34"/>
    </row>
    <row r="2" spans="1:6" ht="15" customHeight="1" x14ac:dyDescent="0.25">
      <c r="A2" s="33"/>
      <c r="B2" s="33"/>
      <c r="C2" s="34"/>
      <c r="D2" s="34"/>
      <c r="E2" s="254"/>
      <c r="F2" s="34"/>
    </row>
    <row r="3" spans="1:6" ht="15" customHeight="1" x14ac:dyDescent="0.2">
      <c r="A3" s="19" t="s">
        <v>13</v>
      </c>
      <c r="B3" s="419">
        <f>'Antrags-Deckblatt'!E14</f>
        <v>0</v>
      </c>
      <c r="C3" s="420"/>
      <c r="D3" s="420"/>
      <c r="E3" s="421"/>
    </row>
    <row r="4" spans="1:6" ht="15" customHeight="1" x14ac:dyDescent="0.2">
      <c r="A4" s="15"/>
      <c r="B4" s="15"/>
      <c r="C4" s="20"/>
      <c r="D4" s="34"/>
      <c r="E4" s="254"/>
      <c r="F4" s="34"/>
    </row>
    <row r="5" spans="1:6" ht="15" customHeight="1" x14ac:dyDescent="0.2">
      <c r="A5" s="15" t="s">
        <v>14</v>
      </c>
      <c r="B5" s="233">
        <f>'Antrags-Deckblatt'!C10</f>
        <v>0</v>
      </c>
      <c r="D5" s="34"/>
      <c r="E5" s="254"/>
      <c r="F5" s="394"/>
    </row>
    <row r="6" spans="1:6" ht="15" customHeight="1" thickBot="1" x14ac:dyDescent="0.3">
      <c r="A6" s="36"/>
      <c r="B6" s="36"/>
      <c r="C6" s="36"/>
      <c r="D6" s="36"/>
      <c r="E6" s="255"/>
      <c r="F6" s="393"/>
    </row>
    <row r="7" spans="1:6" ht="15" customHeight="1" thickBot="1" x14ac:dyDescent="0.3">
      <c r="A7" s="36"/>
      <c r="B7" s="36"/>
      <c r="C7" s="422" t="s">
        <v>181</v>
      </c>
      <c r="D7" s="423"/>
      <c r="E7" s="256" t="s">
        <v>209</v>
      </c>
      <c r="F7" s="394"/>
    </row>
    <row r="8" spans="1:6" ht="15" customHeight="1" x14ac:dyDescent="0.2">
      <c r="A8" s="45" t="s">
        <v>51</v>
      </c>
      <c r="B8" s="43"/>
      <c r="C8" s="73"/>
      <c r="D8" s="64"/>
      <c r="E8" s="316"/>
    </row>
    <row r="9" spans="1:6" ht="15" customHeight="1" thickBot="1" x14ac:dyDescent="0.25">
      <c r="A9" s="46"/>
      <c r="B9" s="27"/>
      <c r="C9" s="56" t="s">
        <v>194</v>
      </c>
      <c r="D9" s="57" t="s">
        <v>182</v>
      </c>
      <c r="E9" s="317" t="s">
        <v>208</v>
      </c>
    </row>
    <row r="10" spans="1:6" ht="15" customHeight="1" thickBot="1" x14ac:dyDescent="0.25">
      <c r="A10" s="47" t="s">
        <v>52</v>
      </c>
      <c r="B10" s="42"/>
      <c r="C10" s="234"/>
      <c r="D10" s="235">
        <v>0</v>
      </c>
      <c r="E10" s="257">
        <f>IF(C10 &gt; 0, D10/C10, 0)</f>
        <v>0</v>
      </c>
    </row>
    <row r="11" spans="1:6" ht="15" customHeight="1" thickBot="1" x14ac:dyDescent="0.25">
      <c r="A11" s="44"/>
      <c r="B11" s="44"/>
      <c r="C11" s="58"/>
      <c r="D11" s="54"/>
      <c r="E11" s="291"/>
    </row>
    <row r="12" spans="1:6" ht="15" customHeight="1" thickBot="1" x14ac:dyDescent="0.25">
      <c r="A12" s="47" t="s">
        <v>53</v>
      </c>
      <c r="B12" s="42"/>
      <c r="C12" s="236"/>
      <c r="D12" s="235">
        <v>0</v>
      </c>
      <c r="E12" s="257">
        <f t="shared" ref="E12:E55" si="0">IF(C12 &gt; 0, D12/C12, 0)</f>
        <v>0</v>
      </c>
    </row>
    <row r="13" spans="1:6" ht="15" customHeight="1" thickBot="1" x14ac:dyDescent="0.25">
      <c r="A13" s="48"/>
      <c r="B13" s="39"/>
      <c r="C13" s="314"/>
      <c r="D13" s="315"/>
      <c r="E13" s="291"/>
    </row>
    <row r="14" spans="1:6" ht="15" customHeight="1" x14ac:dyDescent="0.2">
      <c r="A14" s="52" t="s">
        <v>109</v>
      </c>
      <c r="B14" s="310"/>
      <c r="C14" s="311"/>
      <c r="D14" s="312"/>
      <c r="E14" s="313"/>
    </row>
    <row r="15" spans="1:6" ht="15" customHeight="1" x14ac:dyDescent="0.2">
      <c r="A15" s="46" t="s">
        <v>54</v>
      </c>
      <c r="B15" s="302"/>
      <c r="C15" s="261"/>
      <c r="D15" s="90">
        <v>0</v>
      </c>
      <c r="E15" s="258">
        <f t="shared" si="0"/>
        <v>0</v>
      </c>
    </row>
    <row r="16" spans="1:6" ht="15" customHeight="1" x14ac:dyDescent="0.2">
      <c r="A16" s="41" t="s">
        <v>55</v>
      </c>
      <c r="B16" s="303"/>
      <c r="C16" s="260"/>
      <c r="D16" s="90">
        <v>0</v>
      </c>
      <c r="E16" s="258">
        <f t="shared" si="0"/>
        <v>0</v>
      </c>
    </row>
    <row r="17" spans="1:7" ht="15" customHeight="1" x14ac:dyDescent="0.2">
      <c r="A17" s="46" t="s">
        <v>56</v>
      </c>
      <c r="B17" s="302"/>
      <c r="C17" s="260"/>
      <c r="D17" s="90">
        <v>0</v>
      </c>
      <c r="E17" s="258">
        <f t="shared" si="0"/>
        <v>0</v>
      </c>
    </row>
    <row r="18" spans="1:7" ht="15" customHeight="1" x14ac:dyDescent="0.2">
      <c r="A18" s="46" t="s">
        <v>57</v>
      </c>
      <c r="B18" s="302"/>
      <c r="C18" s="260"/>
      <c r="D18" s="90">
        <v>0</v>
      </c>
      <c r="E18" s="258">
        <f t="shared" si="0"/>
        <v>0</v>
      </c>
    </row>
    <row r="19" spans="1:7" ht="15" customHeight="1" x14ac:dyDescent="0.2">
      <c r="A19" s="46" t="s">
        <v>82</v>
      </c>
      <c r="B19" s="302"/>
      <c r="C19" s="260"/>
      <c r="D19" s="90">
        <v>0</v>
      </c>
      <c r="E19" s="258">
        <f t="shared" si="0"/>
        <v>0</v>
      </c>
    </row>
    <row r="20" spans="1:7" ht="15" customHeight="1" x14ac:dyDescent="0.2">
      <c r="A20" s="46" t="s">
        <v>58</v>
      </c>
      <c r="B20" s="302"/>
      <c r="C20" s="260"/>
      <c r="D20" s="90">
        <v>0</v>
      </c>
      <c r="E20" s="258">
        <f t="shared" si="0"/>
        <v>0</v>
      </c>
    </row>
    <row r="21" spans="1:7" ht="15" customHeight="1" x14ac:dyDescent="0.2">
      <c r="A21" s="41" t="s">
        <v>214</v>
      </c>
      <c r="B21" s="303"/>
      <c r="C21" s="260"/>
      <c r="D21" s="90">
        <v>0</v>
      </c>
      <c r="E21" s="258">
        <f t="shared" si="0"/>
        <v>0</v>
      </c>
    </row>
    <row r="22" spans="1:7" ht="15" customHeight="1" x14ac:dyDescent="0.2">
      <c r="A22" s="46" t="s">
        <v>76</v>
      </c>
      <c r="B22" s="302"/>
      <c r="C22" s="260"/>
      <c r="D22" s="90">
        <v>0</v>
      </c>
      <c r="E22" s="258">
        <f t="shared" si="0"/>
        <v>0</v>
      </c>
    </row>
    <row r="23" spans="1:7" ht="15" customHeight="1" x14ac:dyDescent="0.2">
      <c r="A23" s="259" t="s">
        <v>195</v>
      </c>
      <c r="B23" s="304"/>
      <c r="C23" s="260"/>
      <c r="D23" s="90">
        <v>0</v>
      </c>
      <c r="E23" s="258">
        <f t="shared" si="0"/>
        <v>0</v>
      </c>
    </row>
    <row r="24" spans="1:7" ht="15" customHeight="1" x14ac:dyDescent="0.2">
      <c r="A24" s="305" t="s">
        <v>215</v>
      </c>
      <c r="B24" s="306"/>
      <c r="C24" s="260"/>
      <c r="D24" s="90">
        <v>0</v>
      </c>
      <c r="E24" s="258">
        <f t="shared" si="0"/>
        <v>0</v>
      </c>
    </row>
    <row r="25" spans="1:7" ht="15" customHeight="1" thickBot="1" x14ac:dyDescent="0.25">
      <c r="A25" s="307" t="s">
        <v>216</v>
      </c>
      <c r="B25" s="308"/>
      <c r="C25" s="261"/>
      <c r="D25" s="90">
        <v>0</v>
      </c>
      <c r="E25" s="262">
        <f t="shared" si="0"/>
        <v>0</v>
      </c>
      <c r="G25" s="392"/>
    </row>
    <row r="26" spans="1:7" ht="15" customHeight="1" thickBot="1" x14ac:dyDescent="0.25">
      <c r="A26" s="47" t="s">
        <v>78</v>
      </c>
      <c r="B26" s="301"/>
      <c r="C26" s="300">
        <f>SUM(C15:C25)+C12</f>
        <v>0</v>
      </c>
      <c r="D26" s="296">
        <f>SUM(D15:D25)+D12</f>
        <v>0</v>
      </c>
      <c r="E26" s="297"/>
      <c r="F26" s="390"/>
    </row>
    <row r="27" spans="1:7" ht="15" customHeight="1" x14ac:dyDescent="0.2">
      <c r="A27" s="52" t="s">
        <v>217</v>
      </c>
      <c r="B27" s="30"/>
      <c r="C27" s="59"/>
      <c r="D27" s="263"/>
      <c r="E27" s="292"/>
      <c r="F27" s="391"/>
    </row>
    <row r="28" spans="1:7" ht="15" customHeight="1" x14ac:dyDescent="0.2">
      <c r="A28" s="41" t="s">
        <v>218</v>
      </c>
      <c r="B28" s="30"/>
      <c r="C28" s="264"/>
      <c r="D28" s="265"/>
      <c r="E28" s="293"/>
      <c r="F28" s="390"/>
      <c r="G28" s="156"/>
    </row>
    <row r="29" spans="1:7" ht="15" customHeight="1" x14ac:dyDescent="0.2">
      <c r="A29" s="266" t="s">
        <v>219</v>
      </c>
      <c r="B29" s="30"/>
      <c r="C29" s="60"/>
      <c r="D29" s="267">
        <v>0</v>
      </c>
      <c r="E29" s="258">
        <f t="shared" si="0"/>
        <v>0</v>
      </c>
    </row>
    <row r="30" spans="1:7" ht="15" customHeight="1" x14ac:dyDescent="0.2">
      <c r="A30" s="266" t="s">
        <v>220</v>
      </c>
      <c r="B30" s="30"/>
      <c r="C30" s="60"/>
      <c r="D30" s="267">
        <v>0</v>
      </c>
      <c r="E30" s="258">
        <f t="shared" si="0"/>
        <v>0</v>
      </c>
    </row>
    <row r="31" spans="1:7" ht="15" customHeight="1" x14ac:dyDescent="0.2">
      <c r="A31" s="41" t="s">
        <v>221</v>
      </c>
      <c r="B31" s="30"/>
      <c r="C31" s="264"/>
      <c r="D31" s="265"/>
      <c r="E31" s="293"/>
    </row>
    <row r="32" spans="1:7" ht="15" customHeight="1" x14ac:dyDescent="0.2">
      <c r="A32" s="266" t="s">
        <v>222</v>
      </c>
      <c r="B32" s="30"/>
      <c r="C32" s="60"/>
      <c r="D32" s="267">
        <v>0</v>
      </c>
      <c r="E32" s="258">
        <f t="shared" si="0"/>
        <v>0</v>
      </c>
    </row>
    <row r="33" spans="1:5" ht="15" customHeight="1" x14ac:dyDescent="0.2">
      <c r="A33" s="266" t="s">
        <v>223</v>
      </c>
      <c r="B33" s="30"/>
      <c r="C33" s="60"/>
      <c r="D33" s="267">
        <v>0</v>
      </c>
      <c r="E33" s="258">
        <f t="shared" si="0"/>
        <v>0</v>
      </c>
    </row>
    <row r="34" spans="1:5" ht="15" customHeight="1" x14ac:dyDescent="0.2">
      <c r="A34" s="41" t="s">
        <v>224</v>
      </c>
      <c r="B34" s="30"/>
      <c r="C34" s="264">
        <v>0</v>
      </c>
      <c r="D34" s="265">
        <v>0</v>
      </c>
      <c r="E34" s="268"/>
    </row>
    <row r="35" spans="1:5" ht="15" customHeight="1" x14ac:dyDescent="0.2">
      <c r="A35" s="266" t="s">
        <v>225</v>
      </c>
      <c r="B35" s="30"/>
      <c r="C35" s="60"/>
      <c r="D35" s="267">
        <v>0</v>
      </c>
      <c r="E35" s="258">
        <f t="shared" si="0"/>
        <v>0</v>
      </c>
    </row>
    <row r="36" spans="1:5" ht="15" customHeight="1" thickBot="1" x14ac:dyDescent="0.25">
      <c r="A36" s="266" t="s">
        <v>226</v>
      </c>
      <c r="B36" s="30"/>
      <c r="C36" s="91"/>
      <c r="D36" s="309">
        <v>0</v>
      </c>
      <c r="E36" s="262">
        <f t="shared" si="0"/>
        <v>0</v>
      </c>
    </row>
    <row r="37" spans="1:5" ht="15" customHeight="1" thickBot="1" x14ac:dyDescent="0.25">
      <c r="A37" s="47" t="s">
        <v>77</v>
      </c>
      <c r="B37" s="42"/>
      <c r="C37" s="294">
        <f>SUM(C28:C36)</f>
        <v>0</v>
      </c>
      <c r="D37" s="295">
        <f>SUM(D28:D36)</f>
        <v>0</v>
      </c>
      <c r="E37" s="299"/>
    </row>
    <row r="38" spans="1:5" ht="15" customHeight="1" x14ac:dyDescent="0.2">
      <c r="A38" s="51" t="s">
        <v>227</v>
      </c>
      <c r="B38" s="40"/>
      <c r="C38" s="61"/>
      <c r="D38" s="53"/>
      <c r="E38" s="292"/>
    </row>
    <row r="39" spans="1:5" ht="15" customHeight="1" x14ac:dyDescent="0.2">
      <c r="A39" s="41" t="s">
        <v>228</v>
      </c>
      <c r="B39" s="30"/>
      <c r="C39" s="60"/>
      <c r="D39" s="269">
        <v>0</v>
      </c>
      <c r="E39" s="258">
        <f t="shared" si="0"/>
        <v>0</v>
      </c>
    </row>
    <row r="40" spans="1:5" ht="15" customHeight="1" x14ac:dyDescent="0.2">
      <c r="A40" s="41" t="s">
        <v>229</v>
      </c>
      <c r="B40" s="30"/>
      <c r="C40" s="60"/>
      <c r="D40" s="269">
        <v>0</v>
      </c>
      <c r="E40" s="258">
        <f t="shared" si="0"/>
        <v>0</v>
      </c>
    </row>
    <row r="41" spans="1:5" ht="15" customHeight="1" x14ac:dyDescent="0.2">
      <c r="A41" s="41" t="s">
        <v>230</v>
      </c>
      <c r="B41" s="30"/>
      <c r="C41" s="60"/>
      <c r="D41" s="269">
        <v>0</v>
      </c>
      <c r="E41" s="258">
        <f t="shared" si="0"/>
        <v>0</v>
      </c>
    </row>
    <row r="42" spans="1:5" ht="15" customHeight="1" x14ac:dyDescent="0.2">
      <c r="A42" s="41" t="s">
        <v>231</v>
      </c>
      <c r="B42" s="30"/>
      <c r="C42" s="60"/>
      <c r="D42" s="269">
        <v>0</v>
      </c>
      <c r="E42" s="258">
        <f t="shared" si="0"/>
        <v>0</v>
      </c>
    </row>
    <row r="43" spans="1:5" ht="15" customHeight="1" thickBot="1" x14ac:dyDescent="0.25">
      <c r="A43" s="270" t="s">
        <v>59</v>
      </c>
      <c r="B43" s="271"/>
      <c r="C43" s="91"/>
      <c r="D43" s="272">
        <v>0</v>
      </c>
      <c r="E43" s="258">
        <f t="shared" si="0"/>
        <v>0</v>
      </c>
    </row>
    <row r="44" spans="1:5" ht="15" customHeight="1" thickBot="1" x14ac:dyDescent="0.25">
      <c r="A44" s="47" t="s">
        <v>60</v>
      </c>
      <c r="B44" s="42"/>
      <c r="C44" s="298">
        <f>SUM(C39:C43)</f>
        <v>0</v>
      </c>
      <c r="D44" s="296">
        <f>SUM(D39:D43)</f>
        <v>0</v>
      </c>
      <c r="E44" s="299"/>
    </row>
    <row r="45" spans="1:5" ht="15" customHeight="1" x14ac:dyDescent="0.2">
      <c r="A45" s="51" t="s">
        <v>232</v>
      </c>
      <c r="B45" s="40"/>
      <c r="C45" s="59"/>
      <c r="D45" s="55"/>
      <c r="E45" s="292"/>
    </row>
    <row r="46" spans="1:5" ht="15" customHeight="1" x14ac:dyDescent="0.2">
      <c r="A46" s="46" t="s">
        <v>233</v>
      </c>
      <c r="B46" s="27"/>
      <c r="C46" s="60">
        <v>0</v>
      </c>
      <c r="D46" s="269">
        <v>0</v>
      </c>
      <c r="E46" s="258">
        <f t="shared" si="0"/>
        <v>0</v>
      </c>
    </row>
    <row r="47" spans="1:5" ht="15" customHeight="1" thickBot="1" x14ac:dyDescent="0.25">
      <c r="A47" s="41" t="s">
        <v>234</v>
      </c>
      <c r="B47" s="30"/>
      <c r="C47" s="60"/>
      <c r="D47" s="269">
        <v>0</v>
      </c>
      <c r="E47" s="273">
        <f t="shared" si="0"/>
        <v>0</v>
      </c>
    </row>
    <row r="48" spans="1:5" ht="15" customHeight="1" thickBot="1" x14ac:dyDescent="0.25">
      <c r="A48" s="47" t="s">
        <v>61</v>
      </c>
      <c r="B48" s="42"/>
      <c r="C48" s="298">
        <f>SUM(C46:C47)</f>
        <v>0</v>
      </c>
      <c r="D48" s="296">
        <f>SUM(D46:D47)</f>
        <v>0</v>
      </c>
      <c r="E48" s="299"/>
    </row>
    <row r="49" spans="1:5" ht="15" customHeight="1" x14ac:dyDescent="0.2">
      <c r="A49" s="52" t="s">
        <v>235</v>
      </c>
      <c r="B49" s="38"/>
      <c r="C49" s="274"/>
      <c r="D49" s="275"/>
      <c r="E49" s="276"/>
    </row>
    <row r="50" spans="1:5" ht="15" customHeight="1" x14ac:dyDescent="0.2">
      <c r="A50" s="46" t="s">
        <v>236</v>
      </c>
      <c r="B50" s="27"/>
      <c r="C50" s="62"/>
      <c r="D50" s="277">
        <v>0</v>
      </c>
      <c r="E50" s="258">
        <f t="shared" si="0"/>
        <v>0</v>
      </c>
    </row>
    <row r="51" spans="1:5" ht="12.75" thickBot="1" x14ac:dyDescent="0.25">
      <c r="A51" s="46" t="s">
        <v>237</v>
      </c>
      <c r="B51" s="27"/>
      <c r="C51" s="62"/>
      <c r="D51" s="277">
        <v>0</v>
      </c>
      <c r="E51" s="273">
        <f t="shared" si="0"/>
        <v>0</v>
      </c>
    </row>
    <row r="52" spans="1:5" ht="12.75" thickBot="1" x14ac:dyDescent="0.25">
      <c r="A52" s="47" t="s">
        <v>62</v>
      </c>
      <c r="B52" s="42"/>
      <c r="C52" s="300">
        <f>SUM(C50:C51)</f>
        <v>0</v>
      </c>
      <c r="D52" s="296">
        <f>SUM(D50:D51)</f>
        <v>0</v>
      </c>
      <c r="E52" s="299"/>
    </row>
    <row r="53" spans="1:5" x14ac:dyDescent="0.2">
      <c r="A53" s="45" t="s">
        <v>238</v>
      </c>
      <c r="B53" s="43"/>
      <c r="C53" s="63"/>
      <c r="D53" s="49"/>
      <c r="E53" s="292"/>
    </row>
    <row r="54" spans="1:5" x14ac:dyDescent="0.2">
      <c r="A54" s="46" t="s">
        <v>239</v>
      </c>
      <c r="B54" s="27"/>
      <c r="C54" s="60"/>
      <c r="D54" s="269">
        <v>0</v>
      </c>
      <c r="E54" s="258">
        <f t="shared" si="0"/>
        <v>0</v>
      </c>
    </row>
    <row r="55" spans="1:5" ht="12.75" thickBot="1" x14ac:dyDescent="0.25">
      <c r="A55" s="41" t="s">
        <v>240</v>
      </c>
      <c r="B55" s="30"/>
      <c r="C55" s="60">
        <v>0</v>
      </c>
      <c r="D55" s="269">
        <v>0</v>
      </c>
      <c r="E55" s="273">
        <f t="shared" si="0"/>
        <v>0</v>
      </c>
    </row>
    <row r="56" spans="1:5" ht="12.75" thickBot="1" x14ac:dyDescent="0.25">
      <c r="A56" s="47" t="s">
        <v>63</v>
      </c>
      <c r="B56" s="42"/>
      <c r="C56" s="298">
        <f>SUM(C54:C55)</f>
        <v>0</v>
      </c>
      <c r="D56" s="296">
        <f>SUM(D54:D55)</f>
        <v>0</v>
      </c>
      <c r="E56" s="299"/>
    </row>
    <row r="57" spans="1:5" ht="12.75" thickBot="1" x14ac:dyDescent="0.25">
      <c r="A57" s="48" t="s">
        <v>64</v>
      </c>
      <c r="B57" s="39"/>
      <c r="C57" s="298">
        <f>C10+C26+C37+C44+C48+C52+C56</f>
        <v>0</v>
      </c>
      <c r="D57" s="296">
        <f>D10+D26+D37+D44+D48+D52+D56</f>
        <v>0</v>
      </c>
      <c r="E57" s="299"/>
    </row>
    <row r="61" spans="1:5" x14ac:dyDescent="0.2">
      <c r="C61" s="278" t="s">
        <v>163</v>
      </c>
    </row>
  </sheetData>
  <mergeCells count="2">
    <mergeCell ref="B3:E3"/>
    <mergeCell ref="C7:D7"/>
  </mergeCells>
  <phoneticPr fontId="0" type="noConversion"/>
  <pageMargins left="0.25" right="0.25" top="0.75" bottom="0.75" header="0.3" footer="0.3"/>
  <pageSetup paperSize="9" scale="89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zoomScale="82" zoomScaleNormal="82" zoomScaleSheetLayoutView="100" zoomScalePageLayoutView="82" workbookViewId="0">
      <selection activeCell="E15" sqref="E15"/>
    </sheetView>
  </sheetViews>
  <sheetFormatPr baseColWidth="10" defaultRowHeight="12" x14ac:dyDescent="0.2"/>
  <cols>
    <col min="2" max="2" width="17" customWidth="1"/>
    <col min="3" max="3" width="12.85546875" customWidth="1"/>
    <col min="4" max="4" width="7.140625" customWidth="1"/>
    <col min="5" max="5" width="15.5703125" bestFit="1" customWidth="1"/>
    <col min="6" max="6" width="6.85546875" customWidth="1"/>
    <col min="7" max="7" width="10.5703125" bestFit="1" customWidth="1"/>
    <col min="8" max="8" width="5.85546875" customWidth="1"/>
    <col min="9" max="9" width="12.140625" customWidth="1"/>
    <col min="10" max="10" width="6.140625" customWidth="1"/>
    <col min="11" max="11" width="10.140625" bestFit="1" customWidth="1"/>
    <col min="12" max="12" width="5.85546875" customWidth="1"/>
    <col min="13" max="13" width="10.140625" customWidth="1"/>
    <col min="14" max="14" width="15.140625" customWidth="1"/>
    <col min="15" max="15" width="10.85546875" customWidth="1"/>
    <col min="16" max="16" width="11.5703125" customWidth="1"/>
    <col min="17" max="17" width="13.85546875" customWidth="1"/>
  </cols>
  <sheetData>
    <row r="1" spans="1:17" ht="15" x14ac:dyDescent="0.25">
      <c r="A1" s="142" t="s">
        <v>79</v>
      </c>
    </row>
    <row r="2" spans="1:17" ht="9.75" customHeight="1" x14ac:dyDescent="0.2"/>
    <row r="3" spans="1:17" ht="15.95" customHeight="1" x14ac:dyDescent="0.2">
      <c r="A3" s="19" t="s">
        <v>13</v>
      </c>
      <c r="C3" s="424" t="str">
        <f>IF('Antrags-Deckblatt'!E14="","",'Antrags-Deckblatt'!E14)</f>
        <v/>
      </c>
      <c r="D3" s="425"/>
      <c r="E3" s="425"/>
      <c r="F3" s="425"/>
      <c r="G3" s="425"/>
      <c r="H3" s="426"/>
      <c r="I3" s="74"/>
    </row>
    <row r="4" spans="1:17" ht="15.95" customHeight="1" x14ac:dyDescent="0.2">
      <c r="A4" s="19"/>
      <c r="C4" s="74"/>
      <c r="D4" s="74"/>
      <c r="E4" s="74"/>
      <c r="F4" s="74"/>
      <c r="G4" s="74"/>
      <c r="H4" s="74"/>
      <c r="I4" s="74"/>
    </row>
    <row r="5" spans="1:17" ht="14.1" customHeight="1" x14ac:dyDescent="0.2">
      <c r="A5" s="15"/>
      <c r="B5" s="15"/>
      <c r="C5" s="20"/>
      <c r="D5" s="34"/>
      <c r="E5" s="72"/>
      <c r="F5" s="199" t="s">
        <v>147</v>
      </c>
      <c r="G5" s="200" t="s">
        <v>146</v>
      </c>
    </row>
    <row r="6" spans="1:17" ht="15.95" customHeight="1" x14ac:dyDescent="0.2">
      <c r="A6" s="15" t="s">
        <v>14</v>
      </c>
      <c r="C6" s="37" t="str">
        <f>IF('Antrags-Deckblatt'!C10="","",'Antrags-Deckblatt'!C10)</f>
        <v/>
      </c>
      <c r="D6" s="34"/>
      <c r="E6" s="201" t="s">
        <v>145</v>
      </c>
      <c r="F6" s="202">
        <f>'Kalkulierte Auslastung'!H19</f>
        <v>0</v>
      </c>
      <c r="G6" s="203">
        <f>'Kalkulierte Auslastung'!I19</f>
        <v>0</v>
      </c>
      <c r="H6" s="23"/>
      <c r="I6" s="23"/>
      <c r="J6" s="23"/>
      <c r="K6" s="23"/>
      <c r="L6" s="23"/>
      <c r="M6" s="23"/>
      <c r="N6" s="162"/>
    </row>
    <row r="7" spans="1:17" ht="7.5" customHeight="1" thickBot="1" x14ac:dyDescent="0.25">
      <c r="A7" s="15"/>
      <c r="C7" s="70"/>
      <c r="D7" s="34"/>
      <c r="E7" s="34"/>
      <c r="F7" s="34"/>
      <c r="G7" s="34"/>
      <c r="H7" s="23"/>
      <c r="I7" s="23"/>
      <c r="J7" s="23"/>
      <c r="K7" s="23"/>
      <c r="L7" s="23"/>
      <c r="M7" s="23"/>
    </row>
    <row r="8" spans="1:17" ht="13.5" thickBot="1" x14ac:dyDescent="0.25">
      <c r="A8" s="2"/>
      <c r="B8" s="27"/>
      <c r="C8" s="27"/>
      <c r="D8" s="27"/>
      <c r="E8" s="2"/>
      <c r="F8" s="2"/>
      <c r="G8" s="2"/>
      <c r="H8" s="432" t="s">
        <v>92</v>
      </c>
      <c r="I8" s="433"/>
      <c r="J8" s="433"/>
      <c r="K8" s="434"/>
      <c r="L8" s="115"/>
      <c r="M8" s="115"/>
      <c r="N8" s="2"/>
      <c r="O8" s="28"/>
      <c r="P8" s="67"/>
      <c r="Q8" s="67"/>
    </row>
    <row r="9" spans="1:17" ht="24" customHeight="1" thickBot="1" x14ac:dyDescent="0.3">
      <c r="A9" s="79" t="s">
        <v>17</v>
      </c>
      <c r="B9" s="29"/>
      <c r="C9" s="29"/>
      <c r="D9" s="29"/>
      <c r="E9" s="80" t="s">
        <v>18</v>
      </c>
      <c r="F9" s="427" t="s">
        <v>143</v>
      </c>
      <c r="G9" s="428"/>
      <c r="H9" s="429" t="s">
        <v>111</v>
      </c>
      <c r="I9" s="430"/>
      <c r="J9" s="431" t="s">
        <v>112</v>
      </c>
      <c r="K9" s="430"/>
      <c r="L9" s="429" t="s">
        <v>142</v>
      </c>
      <c r="M9" s="430"/>
      <c r="N9" s="133" t="s">
        <v>144</v>
      </c>
      <c r="O9" s="435" t="s">
        <v>148</v>
      </c>
      <c r="P9" s="28"/>
    </row>
    <row r="10" spans="1:17" ht="12.75" thickBot="1" x14ac:dyDescent="0.25">
      <c r="A10" s="47" t="s">
        <v>193</v>
      </c>
      <c r="B10" s="29"/>
      <c r="C10" s="29"/>
      <c r="D10" s="29"/>
      <c r="E10" s="80" t="s">
        <v>93</v>
      </c>
      <c r="F10" s="131" t="s">
        <v>15</v>
      </c>
      <c r="G10" s="132" t="s">
        <v>19</v>
      </c>
      <c r="H10" s="129" t="s">
        <v>15</v>
      </c>
      <c r="I10" s="130" t="s">
        <v>19</v>
      </c>
      <c r="J10" s="120" t="s">
        <v>15</v>
      </c>
      <c r="K10" s="130" t="s">
        <v>19</v>
      </c>
      <c r="L10" s="135" t="s">
        <v>15</v>
      </c>
      <c r="M10" s="130" t="s">
        <v>19</v>
      </c>
      <c r="N10" s="134"/>
      <c r="O10" s="436"/>
      <c r="P10" s="2"/>
    </row>
    <row r="11" spans="1:17" x14ac:dyDescent="0.2">
      <c r="A11" s="84" t="s">
        <v>20</v>
      </c>
      <c r="B11" s="82"/>
      <c r="C11" s="82"/>
      <c r="D11" s="82"/>
      <c r="E11" s="191">
        <f>Personalbogen!D10</f>
        <v>0</v>
      </c>
      <c r="F11" s="280">
        <v>0.5</v>
      </c>
      <c r="G11" s="158">
        <f>E11*F11</f>
        <v>0</v>
      </c>
      <c r="H11" s="118"/>
      <c r="I11" s="161">
        <f>E11*H11</f>
        <v>0</v>
      </c>
      <c r="J11" s="121">
        <v>0.5</v>
      </c>
      <c r="K11" s="159">
        <f>E11*J11</f>
        <v>0</v>
      </c>
      <c r="L11" s="204"/>
      <c r="M11" s="158"/>
      <c r="N11" s="177">
        <v>0</v>
      </c>
      <c r="O11" s="287">
        <f>IF($G$6 &gt; 0, E11/$G$6, 0)</f>
        <v>0</v>
      </c>
      <c r="P11" s="2"/>
    </row>
    <row r="12" spans="1:17" x14ac:dyDescent="0.2">
      <c r="A12" s="41" t="s">
        <v>241</v>
      </c>
      <c r="B12" s="27"/>
      <c r="C12" s="27"/>
      <c r="D12" s="27"/>
      <c r="E12" s="192">
        <f>Personalbogen!D26+Personalbogen!D44</f>
        <v>0</v>
      </c>
      <c r="F12" s="122"/>
      <c r="G12" s="159">
        <f>E12*F12</f>
        <v>0</v>
      </c>
      <c r="H12" s="119">
        <v>1</v>
      </c>
      <c r="I12" s="159">
        <f>E12*H12</f>
        <v>0</v>
      </c>
      <c r="J12" s="122"/>
      <c r="K12" s="159">
        <f>E12*J12</f>
        <v>0</v>
      </c>
      <c r="L12" s="204"/>
      <c r="M12" s="158"/>
      <c r="N12" s="179">
        <v>0</v>
      </c>
      <c r="O12" s="287">
        <f t="shared" ref="O12:O18" si="0">IF($G$6 &gt; 0, E12/$G$6, 0)</f>
        <v>0</v>
      </c>
      <c r="P12" s="2"/>
    </row>
    <row r="13" spans="1:17" x14ac:dyDescent="0.2">
      <c r="A13" s="41" t="s">
        <v>191</v>
      </c>
      <c r="B13" s="27"/>
      <c r="C13" s="27"/>
      <c r="D13" s="27"/>
      <c r="E13" s="192">
        <f>Personalbogen!D37</f>
        <v>0</v>
      </c>
      <c r="F13" s="122"/>
      <c r="G13" s="159"/>
      <c r="H13" s="119"/>
      <c r="I13" s="159"/>
      <c r="J13" s="122"/>
      <c r="K13" s="159">
        <f>E13*J13</f>
        <v>0</v>
      </c>
      <c r="L13" s="122">
        <v>1</v>
      </c>
      <c r="M13" s="158">
        <f>L13*E13</f>
        <v>0</v>
      </c>
      <c r="N13" s="179"/>
      <c r="O13" s="287">
        <f>IF($G$6 &gt; 0, E13/$G$6, 0)</f>
        <v>0</v>
      </c>
      <c r="P13" s="2"/>
    </row>
    <row r="14" spans="1:17" x14ac:dyDescent="0.2">
      <c r="A14" s="41" t="s">
        <v>197</v>
      </c>
      <c r="B14" s="27"/>
      <c r="C14" s="27"/>
      <c r="D14" s="27"/>
      <c r="E14" s="192">
        <f>Personalbogen!D48+Personalbogen!D52</f>
        <v>0</v>
      </c>
      <c r="F14" s="122">
        <v>0.5</v>
      </c>
      <c r="G14" s="159">
        <f>E14*F14</f>
        <v>0</v>
      </c>
      <c r="H14" s="119"/>
      <c r="I14" s="159">
        <f>E14*H14</f>
        <v>0</v>
      </c>
      <c r="J14" s="122">
        <v>0.5</v>
      </c>
      <c r="K14" s="159">
        <f>E14*J14</f>
        <v>0</v>
      </c>
      <c r="L14" s="136"/>
      <c r="M14" s="158"/>
      <c r="N14" s="179">
        <v>0</v>
      </c>
      <c r="O14" s="287">
        <f t="shared" si="0"/>
        <v>0</v>
      </c>
      <c r="P14" s="2"/>
    </row>
    <row r="15" spans="1:17" x14ac:dyDescent="0.2">
      <c r="A15" s="41" t="s">
        <v>184</v>
      </c>
      <c r="B15" s="27"/>
      <c r="C15" s="27"/>
      <c r="D15" s="27"/>
      <c r="E15" s="282">
        <f>Personalbogen!D56</f>
        <v>0</v>
      </c>
      <c r="F15" s="111">
        <v>0.5</v>
      </c>
      <c r="G15" s="244">
        <f>E15*F15</f>
        <v>0</v>
      </c>
      <c r="H15" s="253"/>
      <c r="I15" s="244">
        <f>E15*H15</f>
        <v>0</v>
      </c>
      <c r="J15" s="111">
        <v>0.5</v>
      </c>
      <c r="K15" s="244">
        <f>E15*J15</f>
        <v>0</v>
      </c>
      <c r="L15" s="242"/>
      <c r="M15" s="182"/>
      <c r="N15" s="243">
        <v>0</v>
      </c>
      <c r="O15" s="287">
        <f t="shared" si="0"/>
        <v>0</v>
      </c>
      <c r="P15" s="2"/>
    </row>
    <row r="16" spans="1:17" x14ac:dyDescent="0.2">
      <c r="A16" s="41" t="s">
        <v>210</v>
      </c>
      <c r="B16" s="27"/>
      <c r="C16" s="27"/>
      <c r="D16" s="27"/>
      <c r="E16" s="193"/>
      <c r="F16" s="279">
        <f>1-J16</f>
        <v>1</v>
      </c>
      <c r="G16" s="244">
        <f t="shared" ref="G16:G18" si="1">E16*F16</f>
        <v>0</v>
      </c>
      <c r="H16" s="327"/>
      <c r="I16" s="244">
        <f t="shared" ref="I16:I18" si="2">E16*H16</f>
        <v>0</v>
      </c>
      <c r="J16" s="250">
        <f>IF(SUM($E$11:$E$15) &gt; 0, ($E$12+$E$13)/SUM($E$11:$E$15), 0)</f>
        <v>0</v>
      </c>
      <c r="K16" s="244">
        <f t="shared" ref="K16:K18" si="3">E16*J16</f>
        <v>0</v>
      </c>
      <c r="L16" s="251"/>
      <c r="M16" s="159"/>
      <c r="N16" s="252"/>
      <c r="O16" s="287">
        <f t="shared" si="0"/>
        <v>0</v>
      </c>
      <c r="P16" s="2"/>
    </row>
    <row r="17" spans="1:16" x14ac:dyDescent="0.2">
      <c r="A17" s="41" t="s">
        <v>211</v>
      </c>
      <c r="B17" s="27"/>
      <c r="C17" s="27"/>
      <c r="D17" s="27"/>
      <c r="E17" s="193"/>
      <c r="F17" s="279">
        <f>1-J17</f>
        <v>1</v>
      </c>
      <c r="G17" s="244">
        <f t="shared" si="1"/>
        <v>0</v>
      </c>
      <c r="H17" s="327"/>
      <c r="I17" s="244">
        <f t="shared" si="2"/>
        <v>0</v>
      </c>
      <c r="J17" s="250">
        <f t="shared" ref="J17:J18" si="4">IF(SUM($E$11:$E$15) &gt; 0, ($E$12+$E$13)/SUM($E$11:$E$15), 0)</f>
        <v>0</v>
      </c>
      <c r="K17" s="244">
        <f t="shared" si="3"/>
        <v>0</v>
      </c>
      <c r="L17" s="251"/>
      <c r="M17" s="159"/>
      <c r="N17" s="252"/>
      <c r="O17" s="287">
        <f t="shared" si="0"/>
        <v>0</v>
      </c>
      <c r="P17" s="2"/>
    </row>
    <row r="18" spans="1:16" x14ac:dyDescent="0.2">
      <c r="A18" s="41" t="s">
        <v>212</v>
      </c>
      <c r="B18" s="27"/>
      <c r="C18" s="27"/>
      <c r="D18" s="27"/>
      <c r="E18" s="193"/>
      <c r="F18" s="279">
        <f>1-J18</f>
        <v>1</v>
      </c>
      <c r="G18" s="244">
        <f t="shared" si="1"/>
        <v>0</v>
      </c>
      <c r="H18" s="327"/>
      <c r="I18" s="244">
        <f t="shared" si="2"/>
        <v>0</v>
      </c>
      <c r="J18" s="250">
        <f t="shared" si="4"/>
        <v>0</v>
      </c>
      <c r="K18" s="244">
        <f t="shared" si="3"/>
        <v>0</v>
      </c>
      <c r="L18" s="251"/>
      <c r="M18" s="159"/>
      <c r="N18" s="252"/>
      <c r="O18" s="287">
        <f t="shared" si="0"/>
        <v>0</v>
      </c>
      <c r="P18" s="2"/>
    </row>
    <row r="19" spans="1:16" ht="12.75" thickBot="1" x14ac:dyDescent="0.25">
      <c r="A19" s="41"/>
      <c r="B19" s="27"/>
      <c r="C19" s="27"/>
      <c r="D19" s="27"/>
      <c r="E19" s="281"/>
      <c r="F19" s="111"/>
      <c r="G19" s="182"/>
      <c r="H19" s="241"/>
      <c r="I19" s="182"/>
      <c r="J19" s="111"/>
      <c r="K19" s="182"/>
      <c r="L19" s="242"/>
      <c r="M19" s="182"/>
      <c r="N19" s="243"/>
      <c r="O19" s="287"/>
      <c r="P19" s="2"/>
    </row>
    <row r="20" spans="1:16" ht="12.75" thickBot="1" x14ac:dyDescent="0.25">
      <c r="A20" s="47" t="s">
        <v>21</v>
      </c>
      <c r="B20" s="29"/>
      <c r="C20" s="29"/>
      <c r="D20" s="29"/>
      <c r="E20" s="350">
        <f>SUM(E11:E19)</f>
        <v>0</v>
      </c>
      <c r="F20" s="351"/>
      <c r="G20" s="352">
        <f>SUM(G11:G19)</f>
        <v>0</v>
      </c>
      <c r="H20" s="351"/>
      <c r="I20" s="352">
        <f>SUM(I11:I19)</f>
        <v>0</v>
      </c>
      <c r="J20" s="353"/>
      <c r="K20" s="352">
        <f>SUM(K11:K19)</f>
        <v>0</v>
      </c>
      <c r="L20" s="354"/>
      <c r="M20" s="352">
        <f>SUM(M11:M19)</f>
        <v>0</v>
      </c>
      <c r="N20" s="352">
        <f>SUM(N11:N19)</f>
        <v>0</v>
      </c>
      <c r="O20" s="355">
        <f>SUM(O11:O19)</f>
        <v>0</v>
      </c>
      <c r="P20" s="2"/>
    </row>
    <row r="21" spans="1:16" ht="12.75" thickBot="1" x14ac:dyDescent="0.25">
      <c r="A21" s="47" t="s">
        <v>22</v>
      </c>
      <c r="B21" s="29"/>
      <c r="C21" s="29"/>
      <c r="D21" s="29"/>
      <c r="E21" s="194"/>
      <c r="F21" s="117"/>
      <c r="G21" s="126"/>
      <c r="H21" s="117"/>
      <c r="I21" s="126"/>
      <c r="J21" s="123"/>
      <c r="K21" s="126"/>
      <c r="L21" s="137"/>
      <c r="M21" s="126"/>
      <c r="N21" s="166"/>
      <c r="O21" s="288"/>
      <c r="P21" s="2"/>
    </row>
    <row r="22" spans="1:16" x14ac:dyDescent="0.2">
      <c r="A22" s="84" t="s">
        <v>23</v>
      </c>
      <c r="B22" s="82"/>
      <c r="C22" s="82"/>
      <c r="D22" s="82"/>
      <c r="E22" s="195">
        <v>0</v>
      </c>
      <c r="F22" s="118">
        <v>1</v>
      </c>
      <c r="G22" s="161">
        <f>E22*F22</f>
        <v>0</v>
      </c>
      <c r="H22" s="167"/>
      <c r="I22" s="161">
        <f>E22*H22</f>
        <v>0</v>
      </c>
      <c r="J22" s="121">
        <v>0</v>
      </c>
      <c r="K22" s="161">
        <f>E22*J22</f>
        <v>0</v>
      </c>
      <c r="L22" s="176"/>
      <c r="M22" s="161"/>
      <c r="N22" s="177">
        <v>0</v>
      </c>
      <c r="O22" s="287">
        <f>IF($G$6 &gt; 0, E22/$G$6, 0)</f>
        <v>0</v>
      </c>
      <c r="P22" s="2"/>
    </row>
    <row r="23" spans="1:16" x14ac:dyDescent="0.2">
      <c r="A23" s="41" t="s">
        <v>192</v>
      </c>
      <c r="B23" s="27"/>
      <c r="C23" s="27"/>
      <c r="D23" s="77"/>
      <c r="E23" s="193">
        <v>0</v>
      </c>
      <c r="F23" s="119">
        <v>0.5</v>
      </c>
      <c r="G23" s="158">
        <f>E23*F23</f>
        <v>0</v>
      </c>
      <c r="H23" s="168"/>
      <c r="I23" s="158">
        <f>E23*H23</f>
        <v>0</v>
      </c>
      <c r="J23" s="122">
        <v>0.5</v>
      </c>
      <c r="K23" s="158">
        <f>E23*J23</f>
        <v>0</v>
      </c>
      <c r="L23" s="178"/>
      <c r="M23" s="158"/>
      <c r="N23" s="179">
        <v>0</v>
      </c>
      <c r="O23" s="287">
        <f t="shared" ref="O23:O30" si="5">IF($G$6 &gt; 0, E23/$G$6, 0)</f>
        <v>0</v>
      </c>
      <c r="P23" s="2"/>
    </row>
    <row r="24" spans="1:16" x14ac:dyDescent="0.2">
      <c r="A24" s="41" t="s">
        <v>185</v>
      </c>
      <c r="B24" s="27"/>
      <c r="C24" s="27"/>
      <c r="D24" s="27"/>
      <c r="E24" s="193">
        <v>0</v>
      </c>
      <c r="F24" s="119">
        <v>0.5</v>
      </c>
      <c r="G24" s="158">
        <f t="shared" ref="G24:G30" si="6">E24*F24</f>
        <v>0</v>
      </c>
      <c r="H24" s="168"/>
      <c r="I24" s="158">
        <f t="shared" ref="I24:I30" si="7">E24*H24</f>
        <v>0</v>
      </c>
      <c r="J24" s="122">
        <v>0.5</v>
      </c>
      <c r="K24" s="158">
        <f t="shared" ref="K24:K30" si="8">E24*J24</f>
        <v>0</v>
      </c>
      <c r="L24" s="178"/>
      <c r="M24" s="158"/>
      <c r="N24" s="179">
        <v>0</v>
      </c>
      <c r="O24" s="287">
        <f t="shared" si="5"/>
        <v>0</v>
      </c>
      <c r="P24" s="2"/>
    </row>
    <row r="25" spans="1:16" x14ac:dyDescent="0.2">
      <c r="A25" s="41" t="s">
        <v>186</v>
      </c>
      <c r="B25" s="27"/>
      <c r="C25" s="27"/>
      <c r="D25" s="27"/>
      <c r="E25" s="193">
        <v>0</v>
      </c>
      <c r="F25" s="119">
        <v>0.5</v>
      </c>
      <c r="G25" s="158">
        <f t="shared" si="6"/>
        <v>0</v>
      </c>
      <c r="H25" s="168"/>
      <c r="I25" s="158">
        <f t="shared" si="7"/>
        <v>0</v>
      </c>
      <c r="J25" s="122">
        <v>0.5</v>
      </c>
      <c r="K25" s="158">
        <f t="shared" si="8"/>
        <v>0</v>
      </c>
      <c r="L25" s="178"/>
      <c r="M25" s="158"/>
      <c r="N25" s="180">
        <v>0</v>
      </c>
      <c r="O25" s="287">
        <f t="shared" si="5"/>
        <v>0</v>
      </c>
      <c r="P25" s="2"/>
    </row>
    <row r="26" spans="1:16" x14ac:dyDescent="0.2">
      <c r="A26" s="41" t="s">
        <v>187</v>
      </c>
      <c r="B26" s="27"/>
      <c r="C26" s="27"/>
      <c r="D26" s="27"/>
      <c r="E26" s="193">
        <v>0</v>
      </c>
      <c r="F26" s="119">
        <v>0.5</v>
      </c>
      <c r="G26" s="158">
        <f t="shared" si="6"/>
        <v>0</v>
      </c>
      <c r="H26" s="168"/>
      <c r="I26" s="158">
        <f t="shared" si="7"/>
        <v>0</v>
      </c>
      <c r="J26" s="122">
        <v>0.5</v>
      </c>
      <c r="K26" s="158">
        <f t="shared" si="8"/>
        <v>0</v>
      </c>
      <c r="L26" s="178"/>
      <c r="M26" s="158"/>
      <c r="N26" s="179">
        <v>0</v>
      </c>
      <c r="O26" s="287">
        <f t="shared" si="5"/>
        <v>0</v>
      </c>
      <c r="P26" s="2"/>
    </row>
    <row r="27" spans="1:16" x14ac:dyDescent="0.2">
      <c r="A27" s="46" t="s">
        <v>188</v>
      </c>
      <c r="B27" s="30"/>
      <c r="C27" s="27"/>
      <c r="D27" s="78"/>
      <c r="E27" s="193"/>
      <c r="F27" s="119">
        <v>0.5</v>
      </c>
      <c r="G27" s="158">
        <f t="shared" si="6"/>
        <v>0</v>
      </c>
      <c r="H27" s="168"/>
      <c r="I27" s="158">
        <f t="shared" si="7"/>
        <v>0</v>
      </c>
      <c r="J27" s="122">
        <v>0.5</v>
      </c>
      <c r="K27" s="158">
        <f t="shared" si="8"/>
        <v>0</v>
      </c>
      <c r="L27" s="178"/>
      <c r="M27" s="158"/>
      <c r="N27" s="180">
        <v>0</v>
      </c>
      <c r="O27" s="287">
        <f t="shared" si="5"/>
        <v>0</v>
      </c>
      <c r="P27" s="2"/>
    </row>
    <row r="28" spans="1:16" x14ac:dyDescent="0.2">
      <c r="A28" s="46" t="s">
        <v>189</v>
      </c>
      <c r="B28" s="30"/>
      <c r="C28" s="27"/>
      <c r="D28" s="78"/>
      <c r="E28" s="193">
        <v>0</v>
      </c>
      <c r="F28" s="119">
        <v>0.5</v>
      </c>
      <c r="G28" s="158">
        <f t="shared" si="6"/>
        <v>0</v>
      </c>
      <c r="H28" s="168"/>
      <c r="I28" s="158">
        <f t="shared" si="7"/>
        <v>0</v>
      </c>
      <c r="J28" s="122">
        <v>0.5</v>
      </c>
      <c r="K28" s="158">
        <f t="shared" si="8"/>
        <v>0</v>
      </c>
      <c r="L28" s="178"/>
      <c r="M28" s="158"/>
      <c r="N28" s="179">
        <v>0</v>
      </c>
      <c r="O28" s="287">
        <f t="shared" si="5"/>
        <v>0</v>
      </c>
      <c r="P28" s="2"/>
    </row>
    <row r="29" spans="1:16" x14ac:dyDescent="0.2">
      <c r="A29" s="320" t="s">
        <v>200</v>
      </c>
      <c r="B29" s="321"/>
      <c r="C29" s="322"/>
      <c r="D29" s="323"/>
      <c r="E29" s="193"/>
      <c r="F29" s="119">
        <v>0.5</v>
      </c>
      <c r="G29" s="158">
        <f t="shared" si="6"/>
        <v>0</v>
      </c>
      <c r="H29" s="168"/>
      <c r="I29" s="158">
        <f t="shared" si="7"/>
        <v>0</v>
      </c>
      <c r="J29" s="122">
        <v>0.5</v>
      </c>
      <c r="K29" s="158">
        <f t="shared" si="8"/>
        <v>0</v>
      </c>
      <c r="L29" s="178"/>
      <c r="M29" s="158"/>
      <c r="N29" s="180">
        <v>0</v>
      </c>
      <c r="O29" s="287">
        <f t="shared" si="5"/>
        <v>0</v>
      </c>
      <c r="P29" s="2"/>
    </row>
    <row r="30" spans="1:16" ht="12.75" thickBot="1" x14ac:dyDescent="0.25">
      <c r="A30" s="324" t="s">
        <v>24</v>
      </c>
      <c r="B30" s="325"/>
      <c r="C30" s="395"/>
      <c r="D30" s="326"/>
      <c r="E30" s="196"/>
      <c r="F30" s="116">
        <v>0.5</v>
      </c>
      <c r="G30" s="158">
        <f t="shared" si="6"/>
        <v>0</v>
      </c>
      <c r="H30" s="169"/>
      <c r="I30" s="158">
        <f t="shared" si="7"/>
        <v>0</v>
      </c>
      <c r="J30" s="124">
        <v>0.5</v>
      </c>
      <c r="K30" s="158">
        <f t="shared" si="8"/>
        <v>0</v>
      </c>
      <c r="L30" s="181"/>
      <c r="M30" s="182"/>
      <c r="N30" s="183">
        <v>0</v>
      </c>
      <c r="O30" s="287">
        <f t="shared" si="5"/>
        <v>0</v>
      </c>
      <c r="P30" s="2"/>
    </row>
    <row r="31" spans="1:16" ht="12.75" thickBot="1" x14ac:dyDescent="0.25">
      <c r="A31" s="66" t="s">
        <v>25</v>
      </c>
      <c r="B31" s="31"/>
      <c r="C31" s="396"/>
      <c r="D31" s="81"/>
      <c r="E31" s="350">
        <f>SUM(E22:E30)</f>
        <v>0</v>
      </c>
      <c r="F31" s="351"/>
      <c r="G31" s="352">
        <f>SUM(G22:G30)</f>
        <v>0</v>
      </c>
      <c r="H31" s="356"/>
      <c r="I31" s="352">
        <f>SUM(I22:I30)</f>
        <v>0</v>
      </c>
      <c r="J31" s="353"/>
      <c r="K31" s="352">
        <f>SUM(K22:K30)</f>
        <v>0</v>
      </c>
      <c r="L31" s="357"/>
      <c r="M31" s="352">
        <f>SUM(M22:M30)</f>
        <v>0</v>
      </c>
      <c r="N31" s="358">
        <v>0</v>
      </c>
      <c r="O31" s="355">
        <f>SUM(O22:O30)</f>
        <v>0</v>
      </c>
      <c r="P31" s="2"/>
    </row>
    <row r="32" spans="1:16" ht="12.75" thickBot="1" x14ac:dyDescent="0.25">
      <c r="A32" s="47" t="s">
        <v>183</v>
      </c>
      <c r="B32" s="29"/>
      <c r="C32" s="29"/>
      <c r="D32" s="29"/>
      <c r="E32" s="194"/>
      <c r="F32" s="117"/>
      <c r="G32" s="160"/>
      <c r="H32" s="170"/>
      <c r="I32" s="160"/>
      <c r="J32" s="123"/>
      <c r="K32" s="160"/>
      <c r="L32" s="184"/>
      <c r="M32" s="160"/>
      <c r="N32" s="185"/>
      <c r="O32" s="288" t="str">
        <f>IF(E32&lt;=1,"",E32/Entgeltberechnung!$C$27)</f>
        <v/>
      </c>
      <c r="P32" s="2"/>
    </row>
    <row r="33" spans="1:16" x14ac:dyDescent="0.2">
      <c r="A33" s="41" t="s">
        <v>26</v>
      </c>
      <c r="B33" s="27"/>
      <c r="C33" s="27"/>
      <c r="D33" s="27"/>
      <c r="E33" s="197"/>
      <c r="F33" s="119">
        <v>0.5</v>
      </c>
      <c r="G33" s="158">
        <f>E33*F33</f>
        <v>0</v>
      </c>
      <c r="H33" s="168"/>
      <c r="I33" s="158">
        <f>E33*H33</f>
        <v>0</v>
      </c>
      <c r="J33" s="122">
        <v>0.5</v>
      </c>
      <c r="K33" s="158">
        <f>E33*J33</f>
        <v>0</v>
      </c>
      <c r="L33" s="178"/>
      <c r="M33" s="158"/>
      <c r="N33" s="179">
        <v>0</v>
      </c>
      <c r="O33" s="287">
        <f>IF($G$6 &gt; 0, E33/$G$6, 0)</f>
        <v>0</v>
      </c>
      <c r="P33" s="2"/>
    </row>
    <row r="34" spans="1:16" x14ac:dyDescent="0.2">
      <c r="A34" s="41" t="s">
        <v>27</v>
      </c>
      <c r="B34" s="27"/>
      <c r="C34" s="27"/>
      <c r="D34" s="27"/>
      <c r="E34" s="193"/>
      <c r="F34" s="119">
        <v>0.5</v>
      </c>
      <c r="G34" s="158">
        <f>E34*F34</f>
        <v>0</v>
      </c>
      <c r="H34" s="168"/>
      <c r="I34" s="158">
        <f>E34*H34</f>
        <v>0</v>
      </c>
      <c r="J34" s="122">
        <v>0.5</v>
      </c>
      <c r="K34" s="158">
        <f>E34*J34</f>
        <v>0</v>
      </c>
      <c r="L34" s="178"/>
      <c r="M34" s="158"/>
      <c r="N34" s="179">
        <v>0</v>
      </c>
      <c r="O34" s="287">
        <f t="shared" ref="O34:O39" si="9">IF($G$6 &gt; 0, E34/$G$6, 0)</f>
        <v>0</v>
      </c>
      <c r="P34" s="2"/>
    </row>
    <row r="35" spans="1:16" x14ac:dyDescent="0.2">
      <c r="A35" s="41" t="s">
        <v>28</v>
      </c>
      <c r="B35" s="27"/>
      <c r="C35" s="27"/>
      <c r="D35" s="27"/>
      <c r="E35" s="193"/>
      <c r="F35" s="119">
        <v>0.5</v>
      </c>
      <c r="G35" s="158">
        <f>E35*F35</f>
        <v>0</v>
      </c>
      <c r="H35" s="168"/>
      <c r="I35" s="158">
        <f>E35*H35</f>
        <v>0</v>
      </c>
      <c r="J35" s="122">
        <v>0.5</v>
      </c>
      <c r="K35" s="158">
        <f>E35*J35</f>
        <v>0</v>
      </c>
      <c r="L35" s="178"/>
      <c r="M35" s="158"/>
      <c r="N35" s="180">
        <v>0</v>
      </c>
      <c r="O35" s="287">
        <f t="shared" si="9"/>
        <v>0</v>
      </c>
      <c r="P35" s="2"/>
    </row>
    <row r="36" spans="1:16" x14ac:dyDescent="0.2">
      <c r="A36" s="41" t="s">
        <v>29</v>
      </c>
      <c r="B36" s="27"/>
      <c r="C36" s="27"/>
      <c r="D36" s="27"/>
      <c r="E36" s="198"/>
      <c r="F36" s="127"/>
      <c r="G36" s="171"/>
      <c r="H36" s="172"/>
      <c r="I36" s="171"/>
      <c r="J36" s="125"/>
      <c r="K36" s="171"/>
      <c r="L36" s="186"/>
      <c r="M36" s="171"/>
      <c r="N36" s="187"/>
      <c r="O36" s="287">
        <f t="shared" si="9"/>
        <v>0</v>
      </c>
      <c r="P36" s="2"/>
    </row>
    <row r="37" spans="1:16" x14ac:dyDescent="0.2">
      <c r="A37" s="41"/>
      <c r="B37" s="27" t="s">
        <v>30</v>
      </c>
      <c r="C37" s="27"/>
      <c r="D37" s="27"/>
      <c r="E37" s="193">
        <v>0</v>
      </c>
      <c r="F37" s="119">
        <v>0.5</v>
      </c>
      <c r="G37" s="158">
        <f>E37*F37</f>
        <v>0</v>
      </c>
      <c r="H37" s="168"/>
      <c r="I37" s="158">
        <f>E37*H37</f>
        <v>0</v>
      </c>
      <c r="J37" s="122">
        <v>0.5</v>
      </c>
      <c r="K37" s="158">
        <f>E37*J37</f>
        <v>0</v>
      </c>
      <c r="L37" s="178"/>
      <c r="M37" s="158"/>
      <c r="N37" s="180">
        <v>0</v>
      </c>
      <c r="O37" s="287">
        <f t="shared" si="9"/>
        <v>0</v>
      </c>
      <c r="P37" s="2"/>
    </row>
    <row r="38" spans="1:16" x14ac:dyDescent="0.2">
      <c r="A38" s="41"/>
      <c r="B38" s="27" t="s">
        <v>31</v>
      </c>
      <c r="C38" s="27"/>
      <c r="D38" s="27"/>
      <c r="E38" s="193"/>
      <c r="F38" s="128">
        <v>0.5</v>
      </c>
      <c r="G38" s="158">
        <f>E38*F38</f>
        <v>0</v>
      </c>
      <c r="H38" s="168"/>
      <c r="I38" s="158">
        <f>E38*H38</f>
        <v>0</v>
      </c>
      <c r="J38" s="122">
        <v>0.5</v>
      </c>
      <c r="K38" s="158">
        <f>E38*J38</f>
        <v>0</v>
      </c>
      <c r="L38" s="178"/>
      <c r="M38" s="158"/>
      <c r="N38" s="179">
        <v>0</v>
      </c>
      <c r="O38" s="287">
        <f t="shared" si="9"/>
        <v>0</v>
      </c>
      <c r="P38" s="2"/>
    </row>
    <row r="39" spans="1:16" ht="12.75" thickBot="1" x14ac:dyDescent="0.25">
      <c r="A39" s="318" t="s">
        <v>32</v>
      </c>
      <c r="B39" s="319"/>
      <c r="C39" s="319"/>
      <c r="D39" s="319"/>
      <c r="E39" s="196"/>
      <c r="F39" s="116">
        <v>0.5</v>
      </c>
      <c r="G39" s="158">
        <f>E39*F39</f>
        <v>0</v>
      </c>
      <c r="H39" s="173"/>
      <c r="I39" s="158">
        <f>E39*H39</f>
        <v>0</v>
      </c>
      <c r="J39" s="124">
        <v>0.5</v>
      </c>
      <c r="K39" s="158">
        <f>E39*J39</f>
        <v>0</v>
      </c>
      <c r="L39" s="181"/>
      <c r="M39" s="182"/>
      <c r="N39" s="188">
        <v>0</v>
      </c>
      <c r="O39" s="287">
        <f t="shared" si="9"/>
        <v>0</v>
      </c>
      <c r="P39" s="2"/>
    </row>
    <row r="40" spans="1:16" ht="12.75" thickBot="1" x14ac:dyDescent="0.25">
      <c r="A40" s="51" t="s">
        <v>33</v>
      </c>
      <c r="B40" s="82"/>
      <c r="C40" s="82"/>
      <c r="D40" s="82"/>
      <c r="E40" s="359">
        <f>SUM(E33:E39)</f>
        <v>0</v>
      </c>
      <c r="F40" s="351"/>
      <c r="G40" s="360">
        <f>SUM(G33:G39)</f>
        <v>0</v>
      </c>
      <c r="H40" s="356"/>
      <c r="I40" s="360">
        <f>SUM(I33:I39)</f>
        <v>0</v>
      </c>
      <c r="J40" s="351"/>
      <c r="K40" s="360">
        <f>SUM(K33:K39)</f>
        <v>0</v>
      </c>
      <c r="L40" s="356"/>
      <c r="M40" s="360">
        <f>SUM(M33:M39)</f>
        <v>0</v>
      </c>
      <c r="N40" s="361">
        <v>0</v>
      </c>
      <c r="O40" s="355">
        <f>SUM(O33:O39)</f>
        <v>0</v>
      </c>
      <c r="P40" s="2"/>
    </row>
    <row r="41" spans="1:16" ht="12.75" thickBot="1" x14ac:dyDescent="0.25">
      <c r="A41" s="47" t="s">
        <v>88</v>
      </c>
      <c r="B41" s="328"/>
      <c r="C41" s="328"/>
      <c r="D41" s="328"/>
      <c r="E41" s="344">
        <f>E20+E31+E40</f>
        <v>0</v>
      </c>
      <c r="F41" s="345"/>
      <c r="G41" s="346">
        <f>G20+G31+G40</f>
        <v>0</v>
      </c>
      <c r="H41" s="347"/>
      <c r="I41" s="346">
        <f>I20+I31+I40</f>
        <v>0</v>
      </c>
      <c r="J41" s="345"/>
      <c r="K41" s="346">
        <f>K20+K31+K40</f>
        <v>0</v>
      </c>
      <c r="L41" s="347"/>
      <c r="M41" s="346">
        <f>M20+M31+M40</f>
        <v>0</v>
      </c>
      <c r="N41" s="348"/>
      <c r="O41" s="349">
        <f>O20+O31+O40</f>
        <v>0</v>
      </c>
      <c r="P41" s="2"/>
    </row>
    <row r="42" spans="1:16" x14ac:dyDescent="0.2">
      <c r="A42" s="38"/>
      <c r="B42" s="27"/>
      <c r="C42" s="27"/>
      <c r="D42" s="27"/>
      <c r="E42" s="110"/>
      <c r="F42" s="111"/>
      <c r="G42" s="112"/>
      <c r="H42" s="111"/>
      <c r="I42" s="112"/>
      <c r="J42" s="111"/>
      <c r="K42" s="112"/>
      <c r="L42" s="112"/>
      <c r="M42" s="112"/>
      <c r="N42" s="112"/>
      <c r="O42" s="113"/>
      <c r="P42" s="2"/>
    </row>
    <row r="43" spans="1:16" x14ac:dyDescent="0.2">
      <c r="A43" s="38"/>
      <c r="B43" s="27"/>
      <c r="C43" s="27"/>
      <c r="D43" s="27"/>
      <c r="E43" s="110"/>
      <c r="F43" s="111"/>
      <c r="G43" s="112"/>
      <c r="H43" s="212" t="s">
        <v>162</v>
      </c>
      <c r="I43" s="112"/>
      <c r="J43" s="111"/>
      <c r="K43" s="112"/>
      <c r="L43" s="112"/>
      <c r="M43" s="112"/>
      <c r="N43" s="112"/>
      <c r="O43" s="113"/>
      <c r="P43" s="2"/>
    </row>
    <row r="44" spans="1:16" ht="12.75" x14ac:dyDescent="0.2">
      <c r="A44" s="439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2"/>
    </row>
    <row r="45" spans="1:16" x14ac:dyDescent="0.2">
      <c r="A45" s="38"/>
      <c r="B45" s="27"/>
      <c r="C45" s="27"/>
      <c r="D45" s="27"/>
      <c r="E45" s="110"/>
      <c r="F45" s="111"/>
      <c r="G45" s="112"/>
      <c r="H45" s="111"/>
      <c r="I45" s="112"/>
      <c r="J45" s="111"/>
      <c r="K45" s="112"/>
      <c r="L45" s="112"/>
      <c r="M45" s="112"/>
      <c r="N45" s="112"/>
      <c r="O45" s="113"/>
      <c r="P45" s="2"/>
    </row>
    <row r="46" spans="1:16" x14ac:dyDescent="0.2">
      <c r="A46" s="38"/>
      <c r="B46" s="27"/>
      <c r="C46" s="27"/>
      <c r="D46" s="27"/>
      <c r="E46" s="110"/>
      <c r="F46" s="111"/>
      <c r="G46" s="112"/>
      <c r="H46" s="111"/>
      <c r="I46" s="112"/>
      <c r="J46" s="111"/>
      <c r="K46" s="112"/>
      <c r="L46" s="112"/>
      <c r="M46" s="112"/>
      <c r="N46" s="112"/>
      <c r="O46" s="113"/>
      <c r="P46" s="2"/>
    </row>
    <row r="47" spans="1:16" ht="13.5" x14ac:dyDescent="0.2">
      <c r="A47" s="141" t="s">
        <v>94</v>
      </c>
      <c r="B47" s="27"/>
      <c r="C47" s="27"/>
      <c r="D47" s="27"/>
      <c r="E47" s="110"/>
      <c r="F47" s="111"/>
      <c r="G47" s="112"/>
      <c r="H47" s="111"/>
      <c r="I47" s="112"/>
      <c r="J47" s="111"/>
      <c r="K47" s="112"/>
      <c r="L47" s="112"/>
      <c r="M47" s="112"/>
      <c r="N47" s="112"/>
      <c r="O47" s="113"/>
      <c r="P47" s="2"/>
    </row>
    <row r="48" spans="1:16" ht="12.75" x14ac:dyDescent="0.2">
      <c r="A48" s="1"/>
      <c r="B48" s="27"/>
      <c r="C48" s="27"/>
      <c r="D48" s="27"/>
      <c r="E48" s="110"/>
      <c r="F48" s="111"/>
      <c r="G48" s="112"/>
      <c r="H48" s="111"/>
      <c r="I48" s="112"/>
      <c r="J48" s="111"/>
      <c r="K48" s="112"/>
      <c r="L48" s="112"/>
      <c r="M48" s="112"/>
      <c r="N48" s="112"/>
      <c r="O48" s="113"/>
      <c r="P48" s="2"/>
    </row>
    <row r="49" spans="1:16" ht="12.75" x14ac:dyDescent="0.2">
      <c r="A49" s="1"/>
      <c r="B49" s="27"/>
      <c r="C49" s="27"/>
      <c r="D49" s="27"/>
      <c r="E49" s="110"/>
      <c r="F49" s="111"/>
      <c r="G49" s="112"/>
      <c r="H49" s="111"/>
      <c r="I49" s="112"/>
      <c r="J49" s="111"/>
      <c r="K49" s="112"/>
      <c r="L49" s="112"/>
      <c r="M49" s="112"/>
      <c r="N49" s="112"/>
      <c r="O49" s="113"/>
      <c r="P49" s="2"/>
    </row>
    <row r="50" spans="1:16" x14ac:dyDescent="0.2">
      <c r="A50" s="19" t="s">
        <v>13</v>
      </c>
      <c r="C50" s="424" t="str">
        <f>C3</f>
        <v/>
      </c>
      <c r="D50" s="425"/>
      <c r="E50" s="425"/>
      <c r="F50" s="425"/>
      <c r="G50" s="425"/>
      <c r="H50" s="426"/>
      <c r="I50" s="112"/>
      <c r="J50" s="111"/>
      <c r="K50" s="112"/>
      <c r="L50" s="112"/>
      <c r="M50" s="112"/>
      <c r="N50" s="112"/>
      <c r="O50" s="113"/>
      <c r="P50" s="2"/>
    </row>
    <row r="51" spans="1:16" x14ac:dyDescent="0.2">
      <c r="A51" s="15"/>
      <c r="B51" s="15"/>
      <c r="C51" s="20"/>
      <c r="D51" s="34"/>
      <c r="E51" s="34"/>
      <c r="F51" s="34"/>
      <c r="G51" s="34"/>
      <c r="I51" s="112"/>
      <c r="J51" s="111"/>
      <c r="K51" s="112"/>
      <c r="L51" s="112"/>
      <c r="M51" s="112"/>
      <c r="N51" s="112"/>
      <c r="O51" s="113"/>
      <c r="P51" s="2"/>
    </row>
    <row r="52" spans="1:16" ht="12.75" thickBot="1" x14ac:dyDescent="0.25">
      <c r="A52" s="15" t="s">
        <v>14</v>
      </c>
      <c r="C52" s="37" t="str">
        <f>C6</f>
        <v/>
      </c>
      <c r="D52" s="34"/>
      <c r="E52" s="34"/>
      <c r="F52" s="34"/>
      <c r="G52" s="34"/>
      <c r="H52" s="23"/>
      <c r="I52" s="112"/>
      <c r="J52" s="111"/>
      <c r="K52" s="112"/>
      <c r="L52" s="112"/>
      <c r="M52" s="112"/>
      <c r="N52" s="112"/>
      <c r="O52" s="113"/>
      <c r="P52" s="2"/>
    </row>
    <row r="53" spans="1:16" ht="13.5" thickBot="1" x14ac:dyDescent="0.25">
      <c r="A53" s="2"/>
      <c r="B53" s="27"/>
      <c r="C53" s="27"/>
      <c r="D53" s="27"/>
      <c r="E53" s="2"/>
      <c r="F53" s="2"/>
      <c r="G53" s="2"/>
      <c r="H53" s="432" t="s">
        <v>92</v>
      </c>
      <c r="I53" s="433"/>
      <c r="J53" s="433"/>
      <c r="K53" s="434"/>
      <c r="L53" s="115"/>
      <c r="M53" s="115"/>
      <c r="N53" s="2"/>
      <c r="O53" s="28"/>
      <c r="P53" s="2"/>
    </row>
    <row r="54" spans="1:16" ht="24" customHeight="1" thickBot="1" x14ac:dyDescent="0.3">
      <c r="A54" s="79" t="s">
        <v>17</v>
      </c>
      <c r="B54" s="29"/>
      <c r="C54" s="29"/>
      <c r="D54" s="29"/>
      <c r="E54" s="80" t="s">
        <v>18</v>
      </c>
      <c r="F54" s="437" t="s">
        <v>89</v>
      </c>
      <c r="G54" s="438"/>
      <c r="H54" s="429" t="s">
        <v>90</v>
      </c>
      <c r="I54" s="430"/>
      <c r="J54" s="431" t="s">
        <v>91</v>
      </c>
      <c r="K54" s="430"/>
      <c r="L54" s="429" t="s">
        <v>149</v>
      </c>
      <c r="M54" s="430"/>
      <c r="N54" s="133" t="s">
        <v>66</v>
      </c>
      <c r="O54" s="435" t="s">
        <v>148</v>
      </c>
      <c r="P54" s="2"/>
    </row>
    <row r="55" spans="1:16" ht="12.75" thickBot="1" x14ac:dyDescent="0.25">
      <c r="A55" s="114" t="s">
        <v>166</v>
      </c>
      <c r="B55" s="29"/>
      <c r="C55" s="29"/>
      <c r="D55" s="29"/>
      <c r="E55" s="80" t="s">
        <v>93</v>
      </c>
      <c r="F55" s="131" t="s">
        <v>15</v>
      </c>
      <c r="G55" s="132" t="s">
        <v>19</v>
      </c>
      <c r="H55" s="129" t="s">
        <v>15</v>
      </c>
      <c r="I55" s="130" t="s">
        <v>19</v>
      </c>
      <c r="J55" s="120" t="s">
        <v>15</v>
      </c>
      <c r="K55" s="130" t="s">
        <v>19</v>
      </c>
      <c r="L55" s="135" t="s">
        <v>15</v>
      </c>
      <c r="M55" s="130" t="s">
        <v>19</v>
      </c>
      <c r="N55" s="134"/>
      <c r="O55" s="436"/>
      <c r="P55" s="2"/>
    </row>
    <row r="56" spans="1:16" x14ac:dyDescent="0.2">
      <c r="A56" s="84" t="s">
        <v>34</v>
      </c>
      <c r="B56" s="82"/>
      <c r="C56" s="82"/>
      <c r="D56" s="82"/>
      <c r="E56" s="210">
        <v>0</v>
      </c>
      <c r="F56" s="167"/>
      <c r="G56" s="161">
        <v>0</v>
      </c>
      <c r="H56" s="167"/>
      <c r="I56" s="161">
        <v>0</v>
      </c>
      <c r="J56" s="205"/>
      <c r="K56" s="161">
        <v>0</v>
      </c>
      <c r="L56" s="176"/>
      <c r="M56" s="161"/>
      <c r="N56" s="177">
        <f>E56</f>
        <v>0</v>
      </c>
      <c r="O56" s="330">
        <f>IF($G$6 &gt; 0, E56/$G$6, 0)</f>
        <v>0</v>
      </c>
      <c r="P56" s="2"/>
    </row>
    <row r="57" spans="1:16" x14ac:dyDescent="0.2">
      <c r="A57" s="41" t="s">
        <v>35</v>
      </c>
      <c r="B57" s="27"/>
      <c r="C57" s="27"/>
      <c r="D57" s="27"/>
      <c r="E57" s="210">
        <v>0</v>
      </c>
      <c r="F57" s="168"/>
      <c r="G57" s="159">
        <v>0</v>
      </c>
      <c r="H57" s="168"/>
      <c r="I57" s="159">
        <v>0</v>
      </c>
      <c r="J57" s="206"/>
      <c r="K57" s="159">
        <v>0</v>
      </c>
      <c r="L57" s="178"/>
      <c r="M57" s="158"/>
      <c r="N57" s="179">
        <f t="shared" ref="N57:N66" si="10">E57</f>
        <v>0</v>
      </c>
      <c r="O57" s="329">
        <f t="shared" ref="O57:O66" si="11">IF($G$6 &gt; 0, E57/$G$6, 0)</f>
        <v>0</v>
      </c>
      <c r="P57" s="2"/>
    </row>
    <row r="58" spans="1:16" x14ac:dyDescent="0.2">
      <c r="A58" s="41" t="s">
        <v>36</v>
      </c>
      <c r="B58" s="27"/>
      <c r="C58" s="27"/>
      <c r="D58" s="27"/>
      <c r="E58" s="210">
        <v>0</v>
      </c>
      <c r="F58" s="168"/>
      <c r="G58" s="158">
        <v>0</v>
      </c>
      <c r="H58" s="168"/>
      <c r="I58" s="158">
        <v>0</v>
      </c>
      <c r="J58" s="206"/>
      <c r="K58" s="158">
        <v>0</v>
      </c>
      <c r="L58" s="178"/>
      <c r="M58" s="158"/>
      <c r="N58" s="179">
        <f t="shared" si="10"/>
        <v>0</v>
      </c>
      <c r="O58" s="329">
        <f t="shared" si="11"/>
        <v>0</v>
      </c>
      <c r="P58" s="2"/>
    </row>
    <row r="59" spans="1:16" x14ac:dyDescent="0.2">
      <c r="A59" s="41" t="s">
        <v>37</v>
      </c>
      <c r="B59" s="27"/>
      <c r="C59" s="27"/>
      <c r="D59" s="27"/>
      <c r="E59" s="210">
        <v>0</v>
      </c>
      <c r="F59" s="168"/>
      <c r="G59" s="159">
        <v>0</v>
      </c>
      <c r="H59" s="168"/>
      <c r="I59" s="159">
        <v>0</v>
      </c>
      <c r="J59" s="206"/>
      <c r="K59" s="159">
        <v>0</v>
      </c>
      <c r="L59" s="178"/>
      <c r="M59" s="158"/>
      <c r="N59" s="179">
        <f t="shared" si="10"/>
        <v>0</v>
      </c>
      <c r="O59" s="329">
        <f t="shared" si="11"/>
        <v>0</v>
      </c>
      <c r="P59" s="2"/>
    </row>
    <row r="60" spans="1:16" x14ac:dyDescent="0.2">
      <c r="A60" s="41" t="s">
        <v>38</v>
      </c>
      <c r="B60" s="27"/>
      <c r="C60" s="27"/>
      <c r="D60" s="27"/>
      <c r="E60" s="210">
        <v>0</v>
      </c>
      <c r="F60" s="168"/>
      <c r="G60" s="158">
        <v>0</v>
      </c>
      <c r="H60" s="168"/>
      <c r="I60" s="158">
        <v>0</v>
      </c>
      <c r="J60" s="206"/>
      <c r="K60" s="158">
        <v>0</v>
      </c>
      <c r="L60" s="178"/>
      <c r="M60" s="158"/>
      <c r="N60" s="179">
        <f t="shared" si="10"/>
        <v>0</v>
      </c>
      <c r="O60" s="329">
        <f t="shared" si="11"/>
        <v>0</v>
      </c>
      <c r="P60" s="2"/>
    </row>
    <row r="61" spans="1:16" x14ac:dyDescent="0.2">
      <c r="A61" s="85" t="s">
        <v>39</v>
      </c>
      <c r="B61" s="27"/>
      <c r="C61" s="27"/>
      <c r="D61" s="27"/>
      <c r="E61" s="210">
        <v>0</v>
      </c>
      <c r="F61" s="168"/>
      <c r="G61" s="159">
        <v>0</v>
      </c>
      <c r="H61" s="168"/>
      <c r="I61" s="159">
        <v>0</v>
      </c>
      <c r="J61" s="206"/>
      <c r="K61" s="159">
        <v>0</v>
      </c>
      <c r="L61" s="178"/>
      <c r="M61" s="158"/>
      <c r="N61" s="179">
        <f t="shared" si="10"/>
        <v>0</v>
      </c>
      <c r="O61" s="329">
        <f t="shared" si="11"/>
        <v>0</v>
      </c>
      <c r="P61" s="2"/>
    </row>
    <row r="62" spans="1:16" x14ac:dyDescent="0.2">
      <c r="A62" s="41" t="s">
        <v>40</v>
      </c>
      <c r="B62" s="27"/>
      <c r="C62" s="27"/>
      <c r="D62" s="27"/>
      <c r="E62" s="210">
        <v>0</v>
      </c>
      <c r="F62" s="168"/>
      <c r="G62" s="158">
        <v>0</v>
      </c>
      <c r="H62" s="168"/>
      <c r="I62" s="158">
        <v>0</v>
      </c>
      <c r="J62" s="206"/>
      <c r="K62" s="158">
        <v>0</v>
      </c>
      <c r="L62" s="178"/>
      <c r="M62" s="158"/>
      <c r="N62" s="179">
        <f t="shared" si="10"/>
        <v>0</v>
      </c>
      <c r="O62" s="329">
        <f t="shared" si="11"/>
        <v>0</v>
      </c>
      <c r="P62" s="2"/>
    </row>
    <row r="63" spans="1:16" x14ac:dyDescent="0.2">
      <c r="A63" s="41" t="s">
        <v>41</v>
      </c>
      <c r="B63" s="27"/>
      <c r="C63" s="27"/>
      <c r="D63" s="27"/>
      <c r="E63" s="210">
        <v>0</v>
      </c>
      <c r="F63" s="168"/>
      <c r="G63" s="159">
        <v>0</v>
      </c>
      <c r="H63" s="168"/>
      <c r="I63" s="159">
        <v>0</v>
      </c>
      <c r="J63" s="206"/>
      <c r="K63" s="159">
        <v>0</v>
      </c>
      <c r="L63" s="178"/>
      <c r="M63" s="158"/>
      <c r="N63" s="179">
        <f t="shared" si="10"/>
        <v>0</v>
      </c>
      <c r="O63" s="329">
        <f t="shared" si="11"/>
        <v>0</v>
      </c>
      <c r="P63" s="2"/>
    </row>
    <row r="64" spans="1:16" x14ac:dyDescent="0.2">
      <c r="A64" s="41" t="s">
        <v>42</v>
      </c>
      <c r="B64" s="27"/>
      <c r="C64" s="27"/>
      <c r="D64" s="27"/>
      <c r="E64" s="210">
        <v>0</v>
      </c>
      <c r="F64" s="168"/>
      <c r="G64" s="158">
        <v>0</v>
      </c>
      <c r="H64" s="168"/>
      <c r="I64" s="158">
        <v>0</v>
      </c>
      <c r="J64" s="206"/>
      <c r="K64" s="158">
        <v>0</v>
      </c>
      <c r="L64" s="178"/>
      <c r="M64" s="158"/>
      <c r="N64" s="179">
        <f t="shared" si="10"/>
        <v>0</v>
      </c>
      <c r="O64" s="329">
        <f t="shared" si="11"/>
        <v>0</v>
      </c>
      <c r="P64" s="2"/>
    </row>
    <row r="65" spans="1:16" x14ac:dyDescent="0.2">
      <c r="A65" s="41" t="s">
        <v>43</v>
      </c>
      <c r="B65" s="27"/>
      <c r="C65" s="27"/>
      <c r="D65" s="27"/>
      <c r="E65" s="210">
        <v>0</v>
      </c>
      <c r="F65" s="168"/>
      <c r="G65" s="159">
        <v>0</v>
      </c>
      <c r="H65" s="168"/>
      <c r="I65" s="159">
        <v>0</v>
      </c>
      <c r="J65" s="206"/>
      <c r="K65" s="159">
        <v>0</v>
      </c>
      <c r="L65" s="178"/>
      <c r="M65" s="158"/>
      <c r="N65" s="179">
        <f t="shared" si="10"/>
        <v>0</v>
      </c>
      <c r="O65" s="329">
        <f t="shared" si="11"/>
        <v>0</v>
      </c>
      <c r="P65" s="2"/>
    </row>
    <row r="66" spans="1:16" ht="12.75" thickBot="1" x14ac:dyDescent="0.25">
      <c r="A66" s="50" t="s">
        <v>44</v>
      </c>
      <c r="B66" s="83"/>
      <c r="C66" s="83"/>
      <c r="D66" s="83"/>
      <c r="E66" s="211">
        <v>0</v>
      </c>
      <c r="F66" s="169"/>
      <c r="G66" s="207">
        <v>0</v>
      </c>
      <c r="H66" s="169"/>
      <c r="I66" s="207">
        <v>0</v>
      </c>
      <c r="J66" s="208"/>
      <c r="K66" s="207">
        <v>0</v>
      </c>
      <c r="L66" s="209"/>
      <c r="M66" s="207"/>
      <c r="N66" s="183">
        <f t="shared" si="10"/>
        <v>0</v>
      </c>
      <c r="O66" s="331">
        <f t="shared" si="11"/>
        <v>0</v>
      </c>
      <c r="P66" s="2"/>
    </row>
    <row r="67" spans="1:16" x14ac:dyDescent="0.2">
      <c r="A67" s="84"/>
      <c r="B67" s="82"/>
      <c r="C67" s="82"/>
      <c r="D67" s="82"/>
      <c r="E67" s="383"/>
      <c r="F67" s="285"/>
      <c r="G67" s="174"/>
      <c r="H67" s="285"/>
      <c r="I67" s="174"/>
      <c r="J67" s="286"/>
      <c r="K67" s="174"/>
      <c r="L67" s="189"/>
      <c r="M67" s="174"/>
      <c r="N67" s="190"/>
      <c r="O67" s="330"/>
      <c r="P67" s="2"/>
    </row>
    <row r="68" spans="1:16" ht="12.75" thickBot="1" x14ac:dyDescent="0.25">
      <c r="A68" s="50"/>
      <c r="B68" s="83"/>
      <c r="C68" s="83"/>
      <c r="D68" s="83"/>
      <c r="E68" s="384"/>
      <c r="F68" s="169"/>
      <c r="G68" s="207"/>
      <c r="H68" s="169"/>
      <c r="I68" s="207"/>
      <c r="J68" s="208"/>
      <c r="K68" s="207"/>
      <c r="L68" s="209"/>
      <c r="M68" s="207"/>
      <c r="N68" s="183"/>
      <c r="O68" s="331"/>
      <c r="P68" s="2"/>
    </row>
    <row r="69" spans="1:16" ht="12.75" thickBot="1" x14ac:dyDescent="0.25">
      <c r="A69" s="47" t="s">
        <v>45</v>
      </c>
      <c r="B69" s="328"/>
      <c r="C69" s="328"/>
      <c r="D69" s="328"/>
      <c r="E69" s="344">
        <f>SUM(E56:E66)</f>
        <v>0</v>
      </c>
      <c r="F69" s="347"/>
      <c r="G69" s="346"/>
      <c r="H69" s="347"/>
      <c r="I69" s="346"/>
      <c r="J69" s="347"/>
      <c r="K69" s="346"/>
      <c r="L69" s="347"/>
      <c r="M69" s="346"/>
      <c r="N69" s="348">
        <f>SUM(N56:N66)</f>
        <v>0</v>
      </c>
      <c r="O69" s="362">
        <f>SUM(O56:O66)</f>
        <v>0</v>
      </c>
      <c r="P69" s="2"/>
    </row>
    <row r="70" spans="1:16" x14ac:dyDescent="0.2">
      <c r="A70" s="51"/>
      <c r="B70" s="82"/>
      <c r="C70" s="82"/>
      <c r="D70" s="82"/>
      <c r="E70" s="284"/>
      <c r="F70" s="285"/>
      <c r="G70" s="174"/>
      <c r="H70" s="285"/>
      <c r="I70" s="174"/>
      <c r="J70" s="286"/>
      <c r="K70" s="174"/>
      <c r="L70" s="189"/>
      <c r="M70" s="174"/>
      <c r="N70" s="175"/>
      <c r="O70" s="329"/>
      <c r="P70" s="2"/>
    </row>
    <row r="71" spans="1:16" x14ac:dyDescent="0.2">
      <c r="A71" s="52" t="s">
        <v>113</v>
      </c>
      <c r="B71" s="27"/>
      <c r="C71" s="27"/>
      <c r="D71" s="27"/>
      <c r="E71" s="283"/>
      <c r="F71" s="168"/>
      <c r="G71" s="158"/>
      <c r="H71" s="168"/>
      <c r="I71" s="158"/>
      <c r="J71" s="206"/>
      <c r="K71" s="158"/>
      <c r="L71" s="178"/>
      <c r="M71" s="158"/>
      <c r="N71" s="179"/>
      <c r="O71" s="329"/>
      <c r="P71" s="2"/>
    </row>
    <row r="72" spans="1:16" x14ac:dyDescent="0.2">
      <c r="A72" s="85" t="s">
        <v>46</v>
      </c>
      <c r="B72" s="27"/>
      <c r="C72" s="27"/>
      <c r="D72" s="27"/>
      <c r="E72" s="210"/>
      <c r="F72" s="388">
        <v>1</v>
      </c>
      <c r="G72" s="389">
        <f>E72*F72</f>
        <v>0</v>
      </c>
      <c r="H72" s="333"/>
      <c r="I72" s="332"/>
      <c r="J72" s="334"/>
      <c r="K72" s="332"/>
      <c r="L72" s="335"/>
      <c r="M72" s="332"/>
      <c r="N72" s="336"/>
      <c r="O72" s="329">
        <f t="shared" ref="O72:O75" si="12">IF($G$6 &gt; 0,E72/$G$6, 0)</f>
        <v>0</v>
      </c>
      <c r="P72" s="2"/>
    </row>
    <row r="73" spans="1:16" x14ac:dyDescent="0.2">
      <c r="A73" s="46" t="s">
        <v>47</v>
      </c>
      <c r="B73" s="30"/>
      <c r="C73" s="27"/>
      <c r="D73" s="27"/>
      <c r="E73" s="210"/>
      <c r="F73" s="333"/>
      <c r="G73" s="337"/>
      <c r="H73" s="333"/>
      <c r="I73" s="337"/>
      <c r="J73" s="334"/>
      <c r="K73" s="337"/>
      <c r="L73" s="338"/>
      <c r="M73" s="337"/>
      <c r="N73" s="334"/>
      <c r="O73" s="329">
        <f t="shared" si="12"/>
        <v>0</v>
      </c>
      <c r="P73" s="2"/>
    </row>
    <row r="74" spans="1:16" x14ac:dyDescent="0.2">
      <c r="A74" s="237" t="s">
        <v>68</v>
      </c>
      <c r="B74" s="238"/>
      <c r="C74" s="238"/>
      <c r="D74" s="238"/>
      <c r="E74" s="210"/>
      <c r="F74" s="333"/>
      <c r="G74" s="332"/>
      <c r="H74" s="333"/>
      <c r="I74" s="332"/>
      <c r="J74" s="334"/>
      <c r="K74" s="332"/>
      <c r="L74" s="335"/>
      <c r="M74" s="332"/>
      <c r="N74" s="336"/>
      <c r="O74" s="329">
        <f t="shared" si="12"/>
        <v>0</v>
      </c>
      <c r="P74" s="2"/>
    </row>
    <row r="75" spans="1:16" ht="12.75" thickBot="1" x14ac:dyDescent="0.25">
      <c r="A75" s="240" t="s">
        <v>48</v>
      </c>
      <c r="B75" s="239"/>
      <c r="C75" s="239"/>
      <c r="D75" s="239"/>
      <c r="E75" s="211"/>
      <c r="F75" s="339"/>
      <c r="G75" s="340"/>
      <c r="H75" s="339"/>
      <c r="I75" s="340"/>
      <c r="J75" s="341"/>
      <c r="K75" s="340"/>
      <c r="L75" s="342"/>
      <c r="M75" s="340"/>
      <c r="N75" s="343"/>
      <c r="O75" s="329">
        <f t="shared" si="12"/>
        <v>0</v>
      </c>
      <c r="P75" s="2"/>
    </row>
    <row r="76" spans="1:16" ht="12.75" thickBot="1" x14ac:dyDescent="0.25">
      <c r="A76" s="47" t="s">
        <v>49</v>
      </c>
      <c r="B76" s="328"/>
      <c r="C76" s="328"/>
      <c r="D76" s="328"/>
      <c r="E76" s="344">
        <f>SUM(E72:E75)</f>
        <v>0</v>
      </c>
      <c r="F76" s="385"/>
      <c r="G76" s="346">
        <f>SUM(G72:G75)</f>
        <v>0</v>
      </c>
      <c r="H76" s="386"/>
      <c r="I76" s="346">
        <f>SUM(I72:I75)</f>
        <v>0</v>
      </c>
      <c r="J76" s="386"/>
      <c r="K76" s="346">
        <f>SUM(K72:K75)</f>
        <v>0</v>
      </c>
      <c r="L76" s="386"/>
      <c r="M76" s="346"/>
      <c r="N76" s="348">
        <f>SUM(N72:N75)</f>
        <v>0</v>
      </c>
      <c r="O76" s="387">
        <f>SUM(O72:O75)</f>
        <v>0</v>
      </c>
      <c r="P76" s="2"/>
    </row>
    <row r="77" spans="1:16" ht="12.75" thickBot="1" x14ac:dyDescent="0.25">
      <c r="A77" s="138" t="s">
        <v>50</v>
      </c>
      <c r="B77" s="289"/>
      <c r="C77" s="289"/>
      <c r="D77" s="289"/>
      <c r="E77" s="363">
        <f>E69+E41-E76</f>
        <v>0</v>
      </c>
      <c r="F77" s="364"/>
      <c r="G77" s="365">
        <f>G69+G41-G76</f>
        <v>0</v>
      </c>
      <c r="H77" s="366"/>
      <c r="I77" s="365">
        <f>I69+I41-I76</f>
        <v>0</v>
      </c>
      <c r="J77" s="366"/>
      <c r="K77" s="365">
        <f>K69+K41-K76</f>
        <v>0</v>
      </c>
      <c r="L77" s="366"/>
      <c r="M77" s="365">
        <f>M69+M41-M76</f>
        <v>0</v>
      </c>
      <c r="N77" s="363">
        <f>N69+N41-N76</f>
        <v>0</v>
      </c>
      <c r="O77" s="367">
        <f>((O41+O69)-O76)</f>
        <v>0</v>
      </c>
      <c r="P77" s="2"/>
    </row>
    <row r="78" spans="1:16" x14ac:dyDescent="0.2">
      <c r="A78" s="75"/>
      <c r="B78" s="75"/>
      <c r="C78" s="75"/>
      <c r="D78" s="75"/>
      <c r="E78" s="75"/>
      <c r="F78" s="76"/>
      <c r="G78" s="76"/>
      <c r="H78" s="75"/>
      <c r="I78" s="75"/>
      <c r="J78" s="75"/>
      <c r="K78" s="75"/>
      <c r="L78" s="75"/>
      <c r="M78" s="75"/>
      <c r="N78" s="75"/>
      <c r="O78" s="32"/>
    </row>
    <row r="80" spans="1:16" x14ac:dyDescent="0.2">
      <c r="N80" s="162"/>
    </row>
    <row r="91" spans="8:8" x14ac:dyDescent="0.2">
      <c r="H91" t="s">
        <v>156</v>
      </c>
    </row>
  </sheetData>
  <dataConsolidate/>
  <mergeCells count="15">
    <mergeCell ref="L54:M54"/>
    <mergeCell ref="O54:O55"/>
    <mergeCell ref="C50:H50"/>
    <mergeCell ref="L9:M9"/>
    <mergeCell ref="H53:K53"/>
    <mergeCell ref="F54:G54"/>
    <mergeCell ref="H54:I54"/>
    <mergeCell ref="J54:K54"/>
    <mergeCell ref="A44:O44"/>
    <mergeCell ref="O9:O10"/>
    <mergeCell ref="C3:H3"/>
    <mergeCell ref="F9:G9"/>
    <mergeCell ref="H9:I9"/>
    <mergeCell ref="J9:K9"/>
    <mergeCell ref="H8:K8"/>
  </mergeCells>
  <phoneticPr fontId="0" type="noConversion"/>
  <hyperlinks>
    <hyperlink ref="F6" location="'Kalkulierte Auslastung'!H19" display="'Kalkulierte Auslastung'!H19"/>
  </hyperlinks>
  <pageMargins left="0.84" right="0.39370078740157483" top="0.51" bottom="0.23622047244094491" header="0.18" footer="0"/>
  <pageSetup paperSize="9" scale="51" orientation="landscape" r:id="rId1"/>
  <headerFooter alignWithMargins="0">
    <oddFooter>&amp;C&amp;A</oddFooter>
  </headerFooter>
  <rowBreaks count="1" manualBreakCount="1">
    <brk id="4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8"/>
  <sheetViews>
    <sheetView view="pageLayout" topLeftCell="A77" zoomScaleNormal="100" workbookViewId="0">
      <selection activeCell="D104" sqref="D104"/>
    </sheetView>
  </sheetViews>
  <sheetFormatPr baseColWidth="10" defaultRowHeight="12" x14ac:dyDescent="0.2"/>
  <cols>
    <col min="1" max="1" width="16.140625" customWidth="1"/>
    <col min="2" max="2" width="10.42578125" customWidth="1"/>
    <col min="3" max="3" width="14.42578125" customWidth="1"/>
    <col min="4" max="4" width="13.85546875" customWidth="1"/>
    <col min="5" max="5" width="14.5703125" customWidth="1"/>
    <col min="6" max="6" width="2.85546875" customWidth="1"/>
    <col min="7" max="7" width="3.140625" hidden="1" customWidth="1"/>
    <col min="8" max="8" width="13.85546875" customWidth="1"/>
    <col min="9" max="9" width="2.85546875" customWidth="1"/>
  </cols>
  <sheetData>
    <row r="2" spans="1:11" x14ac:dyDescent="0.2">
      <c r="A2" s="19" t="s">
        <v>13</v>
      </c>
      <c r="C2" s="424" t="str">
        <f>Kostenkalkulation!C3</f>
        <v/>
      </c>
      <c r="D2" s="425"/>
      <c r="E2" s="425"/>
      <c r="F2" s="425"/>
      <c r="G2" s="425"/>
      <c r="H2" s="426"/>
      <c r="I2" s="74"/>
      <c r="J2" s="74"/>
      <c r="K2" s="74"/>
    </row>
    <row r="3" spans="1:11" x14ac:dyDescent="0.2">
      <c r="A3" s="15"/>
      <c r="B3" s="15"/>
      <c r="C3" s="20"/>
      <c r="D3" s="34"/>
      <c r="E3" s="34"/>
      <c r="F3" s="34"/>
      <c r="G3" s="34"/>
      <c r="H3" s="34"/>
      <c r="I3" s="34"/>
      <c r="J3" s="34"/>
    </row>
    <row r="4" spans="1:11" x14ac:dyDescent="0.2">
      <c r="A4" s="15" t="s">
        <v>14</v>
      </c>
      <c r="C4" s="37" t="str">
        <f>Kostenkalkulation!C6</f>
        <v/>
      </c>
      <c r="D4" s="34"/>
      <c r="E4" s="34"/>
      <c r="F4" s="34"/>
      <c r="G4" s="34"/>
      <c r="H4" s="34"/>
      <c r="I4" s="34"/>
      <c r="J4" s="34"/>
      <c r="K4" s="23"/>
    </row>
    <row r="5" spans="1:11" x14ac:dyDescent="0.2">
      <c r="A5" s="15"/>
      <c r="C5" s="70"/>
      <c r="D5" s="34"/>
      <c r="E5" s="34"/>
      <c r="F5" s="34"/>
      <c r="G5" s="34"/>
      <c r="H5" s="34"/>
      <c r="I5" s="34"/>
      <c r="J5" s="34"/>
      <c r="K5" s="23"/>
    </row>
    <row r="6" spans="1:11" ht="9.9499999999999993" customHeight="1" x14ac:dyDescent="0.2"/>
    <row r="7" spans="1:11" ht="12.75" x14ac:dyDescent="0.2">
      <c r="A7" s="1" t="s">
        <v>80</v>
      </c>
    </row>
    <row r="8" spans="1:11" x14ac:dyDescent="0.2">
      <c r="A8" s="15"/>
    </row>
    <row r="9" spans="1:11" x14ac:dyDescent="0.2">
      <c r="A9" s="15" t="s">
        <v>81</v>
      </c>
    </row>
    <row r="10" spans="1:11" ht="9.9499999999999993" customHeight="1" x14ac:dyDescent="0.2">
      <c r="A10" s="15"/>
    </row>
    <row r="11" spans="1:11" ht="14.1" customHeight="1" x14ac:dyDescent="0.2">
      <c r="A11" s="35" t="s">
        <v>120</v>
      </c>
      <c r="E11" s="369">
        <f>Kostenkalkulation!G77</f>
        <v>0</v>
      </c>
    </row>
    <row r="12" spans="1:11" ht="3.95" customHeight="1" x14ac:dyDescent="0.2">
      <c r="A12" s="35"/>
      <c r="E12" s="370"/>
    </row>
    <row r="13" spans="1:11" ht="14.1" customHeight="1" x14ac:dyDescent="0.2">
      <c r="A13" s="35" t="s">
        <v>116</v>
      </c>
      <c r="E13" s="369">
        <f>Kostenkalkulation!I77</f>
        <v>0</v>
      </c>
    </row>
    <row r="14" spans="1:11" ht="3.95" customHeight="1" x14ac:dyDescent="0.2">
      <c r="A14" s="35"/>
      <c r="E14" s="370"/>
    </row>
    <row r="15" spans="1:11" ht="14.1" customHeight="1" x14ac:dyDescent="0.2">
      <c r="A15" s="35" t="s">
        <v>117</v>
      </c>
      <c r="E15" s="369">
        <f>Kostenkalkulation!K77</f>
        <v>0</v>
      </c>
    </row>
    <row r="16" spans="1:11" ht="3.95" customHeight="1" x14ac:dyDescent="0.2">
      <c r="A16" s="35"/>
      <c r="E16" s="370"/>
    </row>
    <row r="17" spans="1:9" ht="3.95" customHeight="1" x14ac:dyDescent="0.2">
      <c r="A17" s="35"/>
      <c r="E17" s="370"/>
    </row>
    <row r="18" spans="1:9" ht="14.1" customHeight="1" x14ac:dyDescent="0.2">
      <c r="A18" s="35" t="s">
        <v>118</v>
      </c>
      <c r="E18" s="371">
        <f>Kostenkalkulation!M77</f>
        <v>0</v>
      </c>
    </row>
    <row r="19" spans="1:9" ht="3.95" customHeight="1" x14ac:dyDescent="0.2">
      <c r="A19" s="35"/>
      <c r="E19" s="370"/>
    </row>
    <row r="20" spans="1:9" ht="14.1" customHeight="1" x14ac:dyDescent="0.2">
      <c r="A20" s="35" t="s">
        <v>119</v>
      </c>
      <c r="E20" s="369">
        <f>Kostenkalkulation!N77</f>
        <v>0</v>
      </c>
    </row>
    <row r="21" spans="1:9" ht="9.9499999999999993" customHeight="1" x14ac:dyDescent="0.2">
      <c r="A21" s="15"/>
    </row>
    <row r="22" spans="1:9" ht="9.9499999999999993" customHeight="1" x14ac:dyDescent="0.2">
      <c r="A22" s="15"/>
      <c r="E22" s="86"/>
    </row>
    <row r="23" spans="1:9" x14ac:dyDescent="0.2">
      <c r="A23" s="15" t="s">
        <v>97</v>
      </c>
    </row>
    <row r="24" spans="1:9" ht="9.9499999999999993" customHeight="1" x14ac:dyDescent="0.2"/>
    <row r="25" spans="1:9" ht="15.95" customHeight="1" x14ac:dyDescent="0.2">
      <c r="A25" s="35" t="s">
        <v>98</v>
      </c>
      <c r="B25" s="35"/>
      <c r="C25" s="35" t="s">
        <v>150</v>
      </c>
      <c r="D25" s="35"/>
      <c r="E25" s="87" t="s">
        <v>151</v>
      </c>
      <c r="F25" s="11"/>
      <c r="G25" s="11"/>
      <c r="H25" s="11"/>
      <c r="I25" s="11"/>
    </row>
    <row r="26" spans="1:9" ht="3.95" customHeight="1" x14ac:dyDescent="0.2"/>
    <row r="27" spans="1:9" ht="14.1" customHeight="1" x14ac:dyDescent="0.2">
      <c r="A27" s="376">
        <f>E11</f>
        <v>0</v>
      </c>
      <c r="B27" s="11" t="s">
        <v>70</v>
      </c>
      <c r="C27" s="163">
        <f>'Kalkulierte Auslastung'!I19</f>
        <v>0</v>
      </c>
      <c r="E27" s="372">
        <f>IF(C27 &gt; 0, ROUND((A27/C27), 2), 0)</f>
        <v>0</v>
      </c>
    </row>
    <row r="28" spans="1:9" ht="9.9499999999999993" customHeight="1" x14ac:dyDescent="0.2">
      <c r="A28" s="69"/>
      <c r="C28" s="70"/>
      <c r="E28" s="71"/>
    </row>
    <row r="29" spans="1:9" ht="9.9499999999999993" customHeight="1" x14ac:dyDescent="0.2">
      <c r="A29" s="69"/>
      <c r="C29" s="70"/>
      <c r="E29" s="71"/>
    </row>
    <row r="30" spans="1:9" ht="9.9499999999999993" customHeight="1" x14ac:dyDescent="0.2"/>
    <row r="31" spans="1:9" x14ac:dyDescent="0.2">
      <c r="A31" s="15" t="s">
        <v>114</v>
      </c>
    </row>
    <row r="32" spans="1:9" ht="9.9499999999999993" customHeight="1" x14ac:dyDescent="0.2"/>
    <row r="33" spans="1:10" x14ac:dyDescent="0.2">
      <c r="A33" s="15" t="s">
        <v>115</v>
      </c>
    </row>
    <row r="34" spans="1:10" ht="9.9499999999999993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5.95" customHeight="1" x14ac:dyDescent="0.2">
      <c r="A35" s="35" t="s">
        <v>96</v>
      </c>
      <c r="B35" s="87" t="s">
        <v>69</v>
      </c>
      <c r="C35" s="87" t="s">
        <v>65</v>
      </c>
      <c r="D35" s="87"/>
      <c r="E35" s="165" t="s">
        <v>153</v>
      </c>
      <c r="F35" s="11"/>
      <c r="G35" s="11"/>
      <c r="H35" s="11"/>
      <c r="I35" s="11"/>
      <c r="J35" s="11"/>
    </row>
    <row r="36" spans="1:10" ht="3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4.1" customHeight="1" x14ac:dyDescent="0.2">
      <c r="A37" s="376">
        <f>Kostenkalkulation!I77</f>
        <v>0</v>
      </c>
      <c r="B37" s="11"/>
      <c r="C37" s="163">
        <f>D45</f>
        <v>0</v>
      </c>
      <c r="D37" s="11"/>
      <c r="E37" s="373">
        <f>IF(C37 &gt; 0, ROUND((A37/C37), 2), 0)</f>
        <v>0</v>
      </c>
      <c r="F37" s="11"/>
      <c r="G37" s="11"/>
      <c r="H37" s="11"/>
      <c r="I37" s="11"/>
      <c r="J37" s="11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">
      <c r="A39" s="87" t="s">
        <v>99</v>
      </c>
      <c r="B39" s="165" t="s">
        <v>152</v>
      </c>
      <c r="C39" s="165" t="s">
        <v>72</v>
      </c>
      <c r="D39" s="165" t="s">
        <v>65</v>
      </c>
      <c r="E39" s="165" t="s">
        <v>126</v>
      </c>
      <c r="F39" s="213"/>
      <c r="G39" s="11"/>
      <c r="H39" s="11"/>
      <c r="I39" s="11"/>
      <c r="J39" s="11"/>
    </row>
    <row r="40" spans="1:10" x14ac:dyDescent="0.2">
      <c r="A40" s="11">
        <v>1</v>
      </c>
      <c r="B40" s="381">
        <f>'Kalkulierte Auslastung'!I13</f>
        <v>0</v>
      </c>
      <c r="C40" s="382">
        <f>'Kalkulierte Auslastung'!$E$27/'Kalkulierte Auslastung'!E27</f>
        <v>1</v>
      </c>
      <c r="D40" s="381">
        <f>ROUND(B40*C40,0)</f>
        <v>0</v>
      </c>
      <c r="E40" s="374">
        <f>E37</f>
        <v>0</v>
      </c>
      <c r="F40" s="102"/>
      <c r="G40" s="11"/>
      <c r="H40" s="92"/>
      <c r="I40" s="11"/>
      <c r="J40" s="92"/>
    </row>
    <row r="41" spans="1:10" x14ac:dyDescent="0.2">
      <c r="A41" s="11">
        <v>2</v>
      </c>
      <c r="B41" s="381">
        <f>'Kalkulierte Auslastung'!I14</f>
        <v>0</v>
      </c>
      <c r="C41" s="382">
        <f>'Kalkulierte Auslastung'!$E$27/'Kalkulierte Auslastung'!E28</f>
        <v>2.1278605920638252</v>
      </c>
      <c r="D41" s="381">
        <f>ROUND(B41*C41,0)</f>
        <v>0</v>
      </c>
      <c r="E41" s="374">
        <f>E40*C41</f>
        <v>0</v>
      </c>
      <c r="F41" s="102"/>
      <c r="G41" s="11"/>
      <c r="H41" s="92"/>
      <c r="I41" s="11"/>
      <c r="J41" s="92"/>
    </row>
    <row r="42" spans="1:10" x14ac:dyDescent="0.2">
      <c r="A42" s="11">
        <v>3</v>
      </c>
      <c r="B42" s="381">
        <f>'Kalkulierte Auslastung'!I15</f>
        <v>0</v>
      </c>
      <c r="C42" s="382">
        <f>'Kalkulierte Auslastung'!$E$27/'Kalkulierte Auslastung'!E29</f>
        <v>3.8462998102466797</v>
      </c>
      <c r="D42" s="381">
        <f>ROUND(B42*C42,0)</f>
        <v>0</v>
      </c>
      <c r="E42" s="374">
        <f>E40*C42</f>
        <v>0</v>
      </c>
      <c r="F42" s="102"/>
      <c r="G42" s="11"/>
      <c r="H42" s="92"/>
      <c r="I42" s="11"/>
      <c r="J42" s="92"/>
    </row>
    <row r="43" spans="1:10" x14ac:dyDescent="0.2">
      <c r="A43" s="11">
        <v>4</v>
      </c>
      <c r="B43" s="381">
        <f>'Kalkulierte Auslastung'!I16</f>
        <v>0</v>
      </c>
      <c r="C43" s="382">
        <f>'Kalkulierte Auslastung'!$E$27/'Kalkulierte Auslastung'!E30</f>
        <v>6.8945578231292517</v>
      </c>
      <c r="D43" s="381">
        <f>ROUND(B43*C43,0)</f>
        <v>0</v>
      </c>
      <c r="E43" s="374">
        <f>E40*C43</f>
        <v>0</v>
      </c>
      <c r="F43" s="102"/>
      <c r="G43" s="11"/>
      <c r="H43" s="92"/>
      <c r="I43" s="11"/>
      <c r="J43" s="92"/>
    </row>
    <row r="44" spans="1:10" x14ac:dyDescent="0.2">
      <c r="A44" s="11">
        <v>5</v>
      </c>
      <c r="B44" s="381">
        <f>'Kalkulierte Auslastung'!I17</f>
        <v>0</v>
      </c>
      <c r="C44" s="382">
        <f>'Kalkulierte Auslastung'!$E$27/'Kalkulierte Auslastung'!E31</f>
        <v>9.9950690335305712</v>
      </c>
      <c r="D44" s="381">
        <f>ROUND(B44*C44,0)</f>
        <v>0</v>
      </c>
      <c r="E44" s="374">
        <f>E40*C44</f>
        <v>0</v>
      </c>
      <c r="F44" s="102"/>
      <c r="G44" s="11"/>
      <c r="H44" s="92"/>
      <c r="I44" s="11"/>
      <c r="J44" s="92"/>
    </row>
    <row r="45" spans="1:10" x14ac:dyDescent="0.2">
      <c r="A45" s="11"/>
      <c r="B45" s="163">
        <f>SUM(B40:B44)</f>
        <v>0</v>
      </c>
      <c r="C45" s="102"/>
      <c r="D45" s="163">
        <f>SUM(D40:D44)</f>
        <v>0</v>
      </c>
      <c r="E45" s="164"/>
      <c r="F45" s="102"/>
      <c r="G45" s="11"/>
      <c r="H45" s="11"/>
      <c r="I45" s="11"/>
      <c r="J45" s="11"/>
    </row>
    <row r="46" spans="1:10" ht="9.9499999999999993" customHeight="1" x14ac:dyDescent="0.2">
      <c r="A46" s="11"/>
      <c r="B46" s="11"/>
      <c r="C46" s="102"/>
      <c r="D46" s="102"/>
      <c r="E46" s="102"/>
      <c r="F46" s="102"/>
      <c r="G46" s="11"/>
      <c r="H46" s="11"/>
      <c r="I46" s="11"/>
      <c r="J46" s="11"/>
    </row>
    <row r="47" spans="1:10" ht="9.9499999999999993" customHeight="1" x14ac:dyDescent="0.2">
      <c r="A47" s="11"/>
      <c r="B47" s="11"/>
      <c r="C47" s="102"/>
      <c r="D47" s="102"/>
      <c r="E47" s="102"/>
      <c r="F47" s="102"/>
      <c r="G47" s="11"/>
      <c r="H47" s="11"/>
      <c r="I47" s="11"/>
      <c r="J47" s="11"/>
    </row>
    <row r="48" spans="1:10" ht="9.9499999999999993" customHeight="1" x14ac:dyDescent="0.2">
      <c r="A48" s="11"/>
      <c r="B48" s="11"/>
      <c r="C48" s="102"/>
      <c r="D48" s="102"/>
      <c r="E48" s="102"/>
      <c r="F48" s="102"/>
      <c r="G48" s="11"/>
      <c r="H48" s="11"/>
      <c r="I48" s="11"/>
      <c r="J48" s="11"/>
    </row>
    <row r="49" spans="1:10" x14ac:dyDescent="0.2">
      <c r="A49" s="72" t="s">
        <v>121</v>
      </c>
      <c r="B49" s="11"/>
      <c r="C49" s="102"/>
      <c r="D49" s="102"/>
      <c r="E49" s="102"/>
      <c r="F49" s="102"/>
      <c r="G49" s="11"/>
      <c r="H49" s="11"/>
      <c r="I49" s="11"/>
      <c r="J49" s="11"/>
    </row>
    <row r="50" spans="1:10" ht="9.9499999999999993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2">
      <c r="A51" s="87" t="s">
        <v>95</v>
      </c>
      <c r="B51" s="87"/>
      <c r="C51" s="11" t="s">
        <v>71</v>
      </c>
      <c r="D51" s="11"/>
      <c r="E51" s="165" t="s">
        <v>176</v>
      </c>
      <c r="F51" s="11"/>
      <c r="G51" s="11"/>
      <c r="H51" s="11"/>
      <c r="I51" s="11"/>
      <c r="J51" s="11"/>
    </row>
    <row r="52" spans="1:10" ht="3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ht="14.1" customHeight="1" x14ac:dyDescent="0.2">
      <c r="A53" s="368">
        <f>E15</f>
        <v>0</v>
      </c>
      <c r="B53" s="11"/>
      <c r="C53" s="163">
        <f>C27</f>
        <v>0</v>
      </c>
      <c r="D53" s="11"/>
      <c r="E53" s="375">
        <f>IF(C53 &gt; 0, ROUND((A53/C53), 2), 0)</f>
        <v>0</v>
      </c>
      <c r="F53" s="11"/>
      <c r="G53" s="11"/>
      <c r="H53" s="11"/>
      <c r="I53" s="11"/>
      <c r="J53" s="11"/>
    </row>
    <row r="54" spans="1:10" ht="9.9499999999999993" customHeight="1" x14ac:dyDescent="0.2">
      <c r="A54" s="87"/>
      <c r="B54" s="87"/>
      <c r="C54" s="87"/>
      <c r="D54" s="87"/>
      <c r="E54" s="87"/>
      <c r="F54" s="11"/>
      <c r="G54" s="11"/>
      <c r="H54" s="11"/>
      <c r="I54" s="11"/>
      <c r="J54" s="11"/>
    </row>
    <row r="55" spans="1:10" ht="9.9499999999999993" customHeight="1" x14ac:dyDescent="0.2">
      <c r="A55" s="87"/>
      <c r="B55" s="87"/>
      <c r="C55" s="87"/>
      <c r="D55" s="87"/>
      <c r="E55" s="87"/>
      <c r="F55" s="11"/>
      <c r="G55" s="11"/>
      <c r="H55" s="11"/>
      <c r="I55" s="11"/>
      <c r="J55" s="11"/>
    </row>
    <row r="56" spans="1:10" ht="9.9499999999999993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2">
      <c r="A57" s="139" t="s">
        <v>105</v>
      </c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9.9499999999999993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15.95" customHeight="1" x14ac:dyDescent="0.2">
      <c r="A59" s="87" t="s">
        <v>122</v>
      </c>
      <c r="C59" s="11" t="s">
        <v>71</v>
      </c>
      <c r="E59" s="11" t="s">
        <v>177</v>
      </c>
      <c r="G59" s="11"/>
      <c r="H59" s="11"/>
      <c r="I59" s="11"/>
      <c r="J59" s="11"/>
    </row>
    <row r="60" spans="1:10" ht="3.75" customHeight="1" x14ac:dyDescent="0.2">
      <c r="A60" s="11"/>
      <c r="C60" s="11"/>
      <c r="G60" s="11"/>
      <c r="H60" s="11"/>
      <c r="I60" s="11"/>
      <c r="J60" s="11"/>
    </row>
    <row r="61" spans="1:10" ht="14.1" customHeight="1" x14ac:dyDescent="0.2">
      <c r="A61" s="368">
        <f>E18</f>
        <v>0</v>
      </c>
      <c r="C61" s="163">
        <f>C27</f>
        <v>0</v>
      </c>
      <c r="E61" s="372">
        <f>IF(C61 &gt; 0, ROUND((E18/C61), 2), 0)</f>
        <v>0</v>
      </c>
      <c r="G61" s="11"/>
      <c r="H61" s="11"/>
      <c r="I61" s="11"/>
      <c r="J61" s="11"/>
    </row>
    <row r="62" spans="1:10" ht="9.9499999999999993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ht="9.9499999999999993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9.9499999999999993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">
      <c r="A65" s="139" t="s">
        <v>123</v>
      </c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9.9499999999999993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">
      <c r="A67" s="88" t="s">
        <v>124</v>
      </c>
      <c r="B67" s="87"/>
      <c r="C67" s="87" t="s">
        <v>71</v>
      </c>
      <c r="D67" s="11"/>
      <c r="E67" s="11" t="s">
        <v>178</v>
      </c>
      <c r="F67" s="11"/>
      <c r="G67" s="11"/>
      <c r="H67" s="11"/>
      <c r="I67" s="11"/>
      <c r="J67" s="11"/>
    </row>
    <row r="68" spans="1:10" ht="4.5" customHeight="1" x14ac:dyDescent="0.2">
      <c r="B68" s="11"/>
      <c r="D68" s="11"/>
      <c r="E68" s="71"/>
      <c r="F68" s="11"/>
      <c r="G68" s="11"/>
      <c r="H68" s="11"/>
      <c r="I68" s="11"/>
      <c r="J68" s="11"/>
    </row>
    <row r="69" spans="1:10" x14ac:dyDescent="0.2">
      <c r="A69" s="368">
        <f>E20</f>
        <v>0</v>
      </c>
      <c r="B69" s="11"/>
      <c r="C69" s="163">
        <f>C53</f>
        <v>0</v>
      </c>
      <c r="D69" s="11"/>
      <c r="E69" s="375">
        <f>IF(C69 &gt; 0, ROUND((A69/C69), 2), 0)</f>
        <v>0</v>
      </c>
      <c r="F69" s="11"/>
      <c r="G69" s="11"/>
      <c r="H69" s="11"/>
      <c r="I69" s="11"/>
      <c r="J69" s="11"/>
    </row>
    <row r="70" spans="1:10" x14ac:dyDescent="0.2">
      <c r="A70" s="214"/>
      <c r="B70" s="11"/>
      <c r="C70" s="222"/>
      <c r="D70" s="11"/>
      <c r="E70" s="223"/>
      <c r="F70" s="11"/>
      <c r="G70" s="11"/>
      <c r="H70" s="11"/>
      <c r="I70" s="11"/>
      <c r="J70" s="11"/>
    </row>
    <row r="71" spans="1:10" x14ac:dyDescent="0.2">
      <c r="A71" s="214"/>
      <c r="B71" s="11"/>
      <c r="C71" s="222"/>
      <c r="D71" s="11"/>
      <c r="E71" s="223"/>
      <c r="F71" s="11"/>
      <c r="G71" s="11"/>
      <c r="H71" s="11"/>
      <c r="I71" s="11"/>
      <c r="J71" s="11"/>
    </row>
    <row r="72" spans="1:10" ht="9.9499999999999993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9.9499999999999993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ht="9.9499999999999993" customHeight="1" x14ac:dyDescent="0.2">
      <c r="A74" s="11"/>
      <c r="B74" s="11"/>
      <c r="C74" s="21"/>
      <c r="D74" s="21"/>
      <c r="E74" s="11"/>
      <c r="F74" s="11"/>
      <c r="G74" s="11"/>
      <c r="H74" s="11"/>
      <c r="I74" s="11"/>
      <c r="J74" s="11"/>
    </row>
    <row r="75" spans="1:10" ht="9.9499999999999993" customHeight="1" x14ac:dyDescent="0.2">
      <c r="A75" s="11"/>
      <c r="B75" s="11"/>
      <c r="C75" s="21" t="s">
        <v>161</v>
      </c>
      <c r="D75" s="11"/>
      <c r="E75" s="11"/>
      <c r="F75" s="11"/>
      <c r="G75" s="11"/>
      <c r="H75" s="11"/>
      <c r="I75" s="11"/>
      <c r="J75" s="11"/>
    </row>
    <row r="76" spans="1:10" ht="9.9499999999999993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ht="9.9499999999999993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ht="9.9499999999999993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">
      <c r="A79" s="72" t="s">
        <v>179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">
      <c r="A80" s="72"/>
      <c r="B80" s="11"/>
      <c r="C80" s="11"/>
      <c r="D80" s="11"/>
      <c r="E80" s="11"/>
      <c r="F80" s="11"/>
      <c r="G80" s="11"/>
      <c r="H80" s="11"/>
      <c r="I80" s="11"/>
      <c r="J80" s="11"/>
    </row>
    <row r="81" spans="1:12" ht="9.9499999999999993" customHeight="1" x14ac:dyDescent="0.2">
      <c r="A81" s="216"/>
      <c r="B81" s="71"/>
      <c r="C81" s="71"/>
      <c r="D81" s="71"/>
      <c r="E81" s="71"/>
      <c r="F81" s="71"/>
      <c r="G81" s="71"/>
      <c r="H81" s="67" t="s">
        <v>198</v>
      </c>
      <c r="I81" s="11"/>
      <c r="J81" s="11"/>
    </row>
    <row r="82" spans="1:12" x14ac:dyDescent="0.2">
      <c r="A82" s="71"/>
      <c r="B82" s="217" t="s">
        <v>67</v>
      </c>
      <c r="C82" s="67" t="s">
        <v>125</v>
      </c>
      <c r="D82" s="67" t="s">
        <v>106</v>
      </c>
      <c r="E82" s="67" t="s">
        <v>154</v>
      </c>
      <c r="F82" s="217"/>
      <c r="G82" s="71"/>
      <c r="H82" s="67" t="s">
        <v>155</v>
      </c>
      <c r="I82" s="71"/>
    </row>
    <row r="83" spans="1:12" x14ac:dyDescent="0.2">
      <c r="A83" s="71"/>
      <c r="B83" s="71"/>
      <c r="C83" s="218"/>
      <c r="D83" s="218"/>
      <c r="E83" s="218"/>
      <c r="F83" s="71"/>
      <c r="G83" s="71"/>
      <c r="H83" s="217"/>
      <c r="I83" s="71"/>
    </row>
    <row r="84" spans="1:12" x14ac:dyDescent="0.2">
      <c r="A84" s="218" t="s">
        <v>100</v>
      </c>
      <c r="B84" s="377">
        <f>$E$27</f>
        <v>0</v>
      </c>
      <c r="C84" s="378">
        <f>IF(E40="","",E40+$E$53)</f>
        <v>0</v>
      </c>
      <c r="D84" s="378">
        <f>$E$61</f>
        <v>0</v>
      </c>
      <c r="E84" s="378">
        <f>$E$69</f>
        <v>0</v>
      </c>
      <c r="F84" s="378"/>
      <c r="G84" s="378"/>
      <c r="H84" s="377">
        <f>SUM(B84:G84)</f>
        <v>0</v>
      </c>
      <c r="I84" s="71"/>
    </row>
    <row r="85" spans="1:12" x14ac:dyDescent="0.2">
      <c r="A85" s="218" t="s">
        <v>101</v>
      </c>
      <c r="B85" s="377">
        <f>$E$27</f>
        <v>0</v>
      </c>
      <c r="C85" s="378">
        <f>IF(E41="","",E41+$E$53)</f>
        <v>0</v>
      </c>
      <c r="D85" s="378">
        <f>$E$61</f>
        <v>0</v>
      </c>
      <c r="E85" s="378">
        <f>$E$69</f>
        <v>0</v>
      </c>
      <c r="F85" s="378"/>
      <c r="G85" s="378"/>
      <c r="H85" s="377">
        <f>SUM(B85:G85)</f>
        <v>0</v>
      </c>
      <c r="I85" s="71"/>
    </row>
    <row r="86" spans="1:12" x14ac:dyDescent="0.2">
      <c r="A86" s="218" t="s">
        <v>102</v>
      </c>
      <c r="B86" s="377">
        <f>$E$27</f>
        <v>0</v>
      </c>
      <c r="C86" s="378">
        <f>IF(E42="","",E42+$E$53)</f>
        <v>0</v>
      </c>
      <c r="D86" s="378">
        <f>$E$61</f>
        <v>0</v>
      </c>
      <c r="E86" s="378">
        <f>$E$69</f>
        <v>0</v>
      </c>
      <c r="F86" s="378"/>
      <c r="G86" s="378"/>
      <c r="H86" s="377">
        <f>SUM(B86:G86)</f>
        <v>0</v>
      </c>
      <c r="I86" s="71"/>
    </row>
    <row r="87" spans="1:12" x14ac:dyDescent="0.2">
      <c r="A87" s="218" t="s">
        <v>103</v>
      </c>
      <c r="B87" s="377">
        <f>$E$27</f>
        <v>0</v>
      </c>
      <c r="C87" s="378">
        <f>IF(E43="","",E43+$E$53)</f>
        <v>0</v>
      </c>
      <c r="D87" s="378">
        <f>$E$61</f>
        <v>0</v>
      </c>
      <c r="E87" s="378">
        <f>$E$69</f>
        <v>0</v>
      </c>
      <c r="F87" s="378"/>
      <c r="G87" s="378"/>
      <c r="H87" s="377">
        <f>SUM(B87:G87)</f>
        <v>0</v>
      </c>
      <c r="I87" s="71"/>
    </row>
    <row r="88" spans="1:12" x14ac:dyDescent="0.2">
      <c r="A88" s="218" t="s">
        <v>104</v>
      </c>
      <c r="B88" s="377">
        <f>$E$27</f>
        <v>0</v>
      </c>
      <c r="C88" s="378">
        <f>IF(E44="","",E44+$E$53)</f>
        <v>0</v>
      </c>
      <c r="D88" s="378">
        <f>$E$61</f>
        <v>0</v>
      </c>
      <c r="E88" s="378">
        <f>$E$69</f>
        <v>0</v>
      </c>
      <c r="F88" s="378"/>
      <c r="G88" s="378"/>
      <c r="H88" s="377">
        <f>SUM(B88:G88)</f>
        <v>0</v>
      </c>
      <c r="I88" s="71"/>
    </row>
    <row r="89" spans="1:12" x14ac:dyDescent="0.2">
      <c r="A89" s="218"/>
      <c r="B89" s="219"/>
      <c r="C89" s="214"/>
      <c r="D89" s="214"/>
      <c r="E89" s="214"/>
      <c r="F89" s="71"/>
      <c r="G89" s="71"/>
      <c r="H89" s="219"/>
      <c r="I89" s="71"/>
    </row>
    <row r="90" spans="1:12" x14ac:dyDescent="0.2">
      <c r="A90" s="218"/>
      <c r="B90" s="219"/>
      <c r="C90" s="214"/>
      <c r="D90" s="214"/>
      <c r="E90" s="214"/>
      <c r="F90" s="71"/>
      <c r="G90" s="71"/>
      <c r="H90" s="219"/>
      <c r="I90" s="71"/>
    </row>
    <row r="91" spans="1:12" x14ac:dyDescent="0.2">
      <c r="A91" s="218"/>
      <c r="B91" s="219"/>
      <c r="C91" s="214"/>
      <c r="D91" s="214"/>
      <c r="E91" s="214"/>
      <c r="F91" s="71"/>
      <c r="G91" s="71"/>
      <c r="H91" s="219"/>
      <c r="I91" s="71"/>
    </row>
    <row r="92" spans="1:12" x14ac:dyDescent="0.2">
      <c r="A92" s="72" t="s">
        <v>190</v>
      </c>
      <c r="B92" s="11"/>
      <c r="C92" s="11"/>
      <c r="D92" s="11"/>
      <c r="E92" s="11"/>
      <c r="F92" s="11"/>
      <c r="G92" s="11"/>
      <c r="H92" s="11"/>
      <c r="I92" s="11"/>
      <c r="J92" s="11"/>
    </row>
    <row r="93" spans="1:12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L93" s="397"/>
    </row>
    <row r="94" spans="1:12" ht="12.75" thickBot="1" x14ac:dyDescent="0.25">
      <c r="A94" s="71"/>
      <c r="B94" s="218" t="s">
        <v>198</v>
      </c>
      <c r="C94" s="67" t="s">
        <v>157</v>
      </c>
      <c r="D94" s="67" t="s">
        <v>159</v>
      </c>
      <c r="E94" s="11"/>
      <c r="F94" s="11"/>
      <c r="G94" s="11"/>
      <c r="H94" s="11"/>
      <c r="I94" s="11"/>
      <c r="J94" s="11"/>
    </row>
    <row r="95" spans="1:12" ht="15.75" thickBot="1" x14ac:dyDescent="0.3">
      <c r="A95" s="11"/>
      <c r="B95" s="218" t="s">
        <v>155</v>
      </c>
      <c r="C95" s="220" t="s">
        <v>158</v>
      </c>
      <c r="D95" s="67" t="s">
        <v>160</v>
      </c>
      <c r="E95" s="440" t="s">
        <v>202</v>
      </c>
      <c r="F95" s="441"/>
      <c r="G95" s="441"/>
      <c r="H95" s="442"/>
      <c r="I95" s="11"/>
      <c r="J95" s="11"/>
    </row>
    <row r="96" spans="1:12" x14ac:dyDescent="0.2">
      <c r="A96" s="11"/>
      <c r="B96" s="218"/>
      <c r="C96" s="220"/>
      <c r="D96" s="67" t="s">
        <v>155</v>
      </c>
      <c r="E96" s="247" t="s">
        <v>203</v>
      </c>
      <c r="F96" s="71"/>
      <c r="G96" s="71"/>
      <c r="H96" s="247" t="s">
        <v>204</v>
      </c>
      <c r="I96" s="11"/>
      <c r="J96" s="11"/>
    </row>
    <row r="97" spans="1:10" x14ac:dyDescent="0.2">
      <c r="A97" s="11"/>
      <c r="B97" s="221"/>
      <c r="C97" s="11"/>
      <c r="D97" s="21"/>
      <c r="E97" s="248"/>
      <c r="F97" s="71"/>
      <c r="G97" s="71"/>
      <c r="H97" s="248"/>
      <c r="I97" s="11"/>
      <c r="J97" s="11"/>
    </row>
    <row r="98" spans="1:10" x14ac:dyDescent="0.2">
      <c r="A98" s="218" t="s">
        <v>100</v>
      </c>
      <c r="B98" s="379">
        <f>H84</f>
        <v>0</v>
      </c>
      <c r="C98" s="380">
        <f>ROUND((B84*0.1)+(C84*0.1),2)</f>
        <v>0</v>
      </c>
      <c r="D98" s="215">
        <f>B98-C98</f>
        <v>0</v>
      </c>
      <c r="E98" s="368">
        <f>B84-(B84*10%)</f>
        <v>0</v>
      </c>
      <c r="F98" s="71"/>
      <c r="G98" s="71"/>
      <c r="H98" s="368">
        <f>C84-(C84*10%)</f>
        <v>0</v>
      </c>
      <c r="I98" s="11"/>
      <c r="J98" s="11"/>
    </row>
    <row r="99" spans="1:10" x14ac:dyDescent="0.2">
      <c r="A99" s="218" t="s">
        <v>101</v>
      </c>
      <c r="B99" s="379">
        <f>H85</f>
        <v>0</v>
      </c>
      <c r="C99" s="380">
        <f t="shared" ref="C99:C102" si="0">ROUND((B85*0.1)+(C85*0.1),2)</f>
        <v>0</v>
      </c>
      <c r="D99" s="215">
        <f>B99-C99</f>
        <v>0</v>
      </c>
      <c r="E99" s="368">
        <f t="shared" ref="E99:E102" si="1">B85-(B85*10%)</f>
        <v>0</v>
      </c>
      <c r="F99" s="71"/>
      <c r="G99" s="71"/>
      <c r="H99" s="368">
        <f t="shared" ref="H99:H102" si="2">C85-(C85*10%)</f>
        <v>0</v>
      </c>
      <c r="I99" s="11"/>
      <c r="J99" s="11"/>
    </row>
    <row r="100" spans="1:10" x14ac:dyDescent="0.2">
      <c r="A100" s="218" t="s">
        <v>102</v>
      </c>
      <c r="B100" s="379">
        <f>H86</f>
        <v>0</v>
      </c>
      <c r="C100" s="380">
        <f t="shared" si="0"/>
        <v>0</v>
      </c>
      <c r="D100" s="215">
        <f>B100-C100</f>
        <v>0</v>
      </c>
      <c r="E100" s="368">
        <f t="shared" si="1"/>
        <v>0</v>
      </c>
      <c r="F100" s="71"/>
      <c r="G100" s="71"/>
      <c r="H100" s="368">
        <f t="shared" si="2"/>
        <v>0</v>
      </c>
      <c r="I100" s="11"/>
      <c r="J100" s="11"/>
    </row>
    <row r="101" spans="1:10" x14ac:dyDescent="0.2">
      <c r="A101" s="218" t="s">
        <v>103</v>
      </c>
      <c r="B101" s="379">
        <f>H87</f>
        <v>0</v>
      </c>
      <c r="C101" s="380">
        <f t="shared" si="0"/>
        <v>0</v>
      </c>
      <c r="D101" s="215">
        <f>B101-C101</f>
        <v>0</v>
      </c>
      <c r="E101" s="368">
        <f t="shared" si="1"/>
        <v>0</v>
      </c>
      <c r="F101" s="71"/>
      <c r="G101" s="71"/>
      <c r="H101" s="368">
        <f t="shared" si="2"/>
        <v>0</v>
      </c>
      <c r="I101" s="11"/>
      <c r="J101" s="11"/>
    </row>
    <row r="102" spans="1:10" x14ac:dyDescent="0.2">
      <c r="A102" s="218" t="s">
        <v>104</v>
      </c>
      <c r="B102" s="379">
        <f>H88</f>
        <v>0</v>
      </c>
      <c r="C102" s="380">
        <f t="shared" si="0"/>
        <v>0</v>
      </c>
      <c r="D102" s="215">
        <f>B102-C102</f>
        <v>0</v>
      </c>
      <c r="E102" s="368">
        <f t="shared" si="1"/>
        <v>0</v>
      </c>
      <c r="F102" s="71"/>
      <c r="G102" s="71"/>
      <c r="H102" s="368">
        <f t="shared" si="2"/>
        <v>0</v>
      </c>
      <c r="I102" s="11"/>
      <c r="J102" s="11"/>
    </row>
    <row r="103" spans="1:10" x14ac:dyDescent="0.2">
      <c r="A103" s="11"/>
      <c r="B103" s="11"/>
      <c r="C103" s="11"/>
      <c r="D103" s="21"/>
      <c r="E103" s="11"/>
      <c r="F103" s="11"/>
      <c r="G103" s="11"/>
      <c r="H103" s="11"/>
      <c r="I103" s="11"/>
      <c r="J103" s="11"/>
    </row>
    <row r="104" spans="1:10" x14ac:dyDescent="0.2">
      <c r="A104" s="11"/>
      <c r="B104" s="11"/>
      <c r="C104" s="11"/>
      <c r="D104" s="21"/>
      <c r="E104" s="11"/>
      <c r="F104" s="11"/>
      <c r="G104" s="11"/>
      <c r="H104" s="11"/>
      <c r="I104" s="11"/>
      <c r="J104" s="11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2">
      <c r="A125" s="11"/>
      <c r="B125" s="11"/>
      <c r="C125" s="11"/>
      <c r="D125" s="21"/>
      <c r="E125" s="11"/>
      <c r="F125" s="11"/>
      <c r="G125" s="11"/>
      <c r="H125" s="11"/>
      <c r="I125" s="11"/>
      <c r="J125" s="11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8" spans="1:10" x14ac:dyDescent="0.2">
      <c r="C128" s="21" t="s">
        <v>167</v>
      </c>
    </row>
  </sheetData>
  <mergeCells count="2">
    <mergeCell ref="C2:H2"/>
    <mergeCell ref="E95:H95"/>
  </mergeCells>
  <phoneticPr fontId="0" type="noConversion"/>
  <pageMargins left="1.25" right="0.39" top="0.45" bottom="0.28999999999999998" header="0.16" footer="0.38"/>
  <pageSetup paperSize="9" scale="59" orientation="portrait" r:id="rId1"/>
  <headerFooter alignWithMargins="0">
    <oddHeader>&amp;C&amp;A</oddHead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Ebers, Saskia (Soziales)</dc:creator>
  <cp:lastModifiedBy>Eckermann, Ilka (Soziales)</cp:lastModifiedBy>
  <cp:lastPrinted>2017-06-15T13:09:15Z</cp:lastPrinted>
  <dcterms:created xsi:type="dcterms:W3CDTF">2005-09-09T08:43:14Z</dcterms:created>
  <dcterms:modified xsi:type="dcterms:W3CDTF">2019-08-14T09:32:58Z</dcterms:modified>
</cp:coreProperties>
</file>